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lkaulback/Desktop/"/>
    </mc:Choice>
  </mc:AlternateContent>
  <xr:revisionPtr revIDLastSave="0" documentId="8_{EAB318F3-EEC3-9F44-8D12-A998BA78D0CD}" xr6:coauthVersionLast="47" xr6:coauthVersionMax="47" xr10:uidLastSave="{00000000-0000-0000-0000-000000000000}"/>
  <bookViews>
    <workbookView xWindow="0" yWindow="500" windowWidth="38400" windowHeight="19940" xr2:uid="{00000000-000D-0000-FFFF-FFFF00000000}"/>
  </bookViews>
  <sheets>
    <sheet name="ECSE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 s="1"/>
  <c r="C24" i="1"/>
  <c r="B3" i="1"/>
  <c r="B5" i="1" s="1"/>
  <c r="A5" i="1" l="1"/>
  <c r="B7" i="1"/>
  <c r="A3" i="1"/>
  <c r="A7" i="1" l="1"/>
  <c r="B9" i="1"/>
  <c r="B11" i="1" l="1"/>
  <c r="A9" i="1"/>
  <c r="B13" i="1" l="1"/>
  <c r="A11" i="1"/>
  <c r="B15" i="1" l="1"/>
  <c r="A13" i="1"/>
  <c r="A15" i="1" l="1"/>
  <c r="B17" i="1"/>
  <c r="A17" i="1" s="1"/>
  <c r="A22" i="1" s="1"/>
  <c r="D26" i="1" l="1"/>
  <c r="D25" i="1"/>
  <c r="D29" i="1"/>
  <c r="D28" i="1"/>
  <c r="D27" i="1"/>
</calcChain>
</file>

<file path=xl/sharedStrings.xml><?xml version="1.0" encoding="utf-8"?>
<sst xmlns="http://schemas.openxmlformats.org/spreadsheetml/2006/main" count="44" uniqueCount="32">
  <si>
    <t>2027 ED279</t>
  </si>
  <si>
    <t>Basic Count</t>
  </si>
  <si>
    <t>Child Count</t>
  </si>
  <si>
    <t>EPS Elementary Rate</t>
  </si>
  <si>
    <t>Elementary EPS Rate</t>
  </si>
  <si>
    <t>Disadvantage %</t>
  </si>
  <si>
    <t>Disadvantage Allocation</t>
  </si>
  <si>
    <t>Disdavataged %</t>
  </si>
  <si>
    <t>EPS Rate</t>
  </si>
  <si>
    <t>Student Assessment</t>
  </si>
  <si>
    <t>Technology</t>
  </si>
  <si>
    <t>Assesment Allocation</t>
  </si>
  <si>
    <t>Amount</t>
  </si>
  <si>
    <t>Technology Allocation</t>
  </si>
  <si>
    <t>Pre-K Additional Allocation</t>
  </si>
  <si>
    <t>Additional Disadvantage</t>
  </si>
  <si>
    <t>Special Education</t>
  </si>
  <si>
    <t>Child Find Allocation</t>
  </si>
  <si>
    <t>one Time allocation</t>
  </si>
  <si>
    <t>Total Allocation</t>
  </si>
  <si>
    <t>Direct Services</t>
  </si>
  <si>
    <t>70-85%</t>
  </si>
  <si>
    <t>SAU Staff for IEPS</t>
  </si>
  <si>
    <t>50-65%</t>
  </si>
  <si>
    <t>Contracted Services</t>
  </si>
  <si>
    <t>15-30%</t>
  </si>
  <si>
    <t>Administration</t>
  </si>
  <si>
    <t>10-20%</t>
  </si>
  <si>
    <t>Transportation</t>
  </si>
  <si>
    <t>1-5%</t>
  </si>
  <si>
    <t>Tuition/Program fees</t>
  </si>
  <si>
    <t>0-10%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</si>
</sst>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2"/>
      <color theme="1"/>
      <name val="Aptos Narrow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ptos Narrow"/>
    </font>
    <font>
      <sz val="12"/>
      <color theme="1"/>
      <name val="Aptos Narrow"/>
    </font>
    <font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6C6AC"/>
        <bgColor rgb="FFF6C6A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3" borderId="1" xfId="0" applyFont="1" applyFill="1" applyBorder="1"/>
    <xf numFmtId="0" fontId="4" fillId="3" borderId="1" xfId="0" applyFont="1" applyFill="1" applyBorder="1"/>
    <xf numFmtId="164" fontId="2" fillId="0" borderId="0" xfId="0" applyNumberFormat="1" applyFont="1"/>
    <xf numFmtId="16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164" fontId="1" fillId="0" borderId="0" xfId="0" applyNumberFormat="1" applyFont="1"/>
    <xf numFmtId="44" fontId="4" fillId="0" borderId="0" xfId="0" applyNumberFormat="1" applyFont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9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9" fontId="4" fillId="2" borderId="1" xfId="0" applyNumberFormat="1" applyFont="1" applyFill="1" applyBorder="1"/>
    <xf numFmtId="164" fontId="4" fillId="0" borderId="8" xfId="0" applyNumberFormat="1" applyFont="1" applyBorder="1"/>
    <xf numFmtId="9" fontId="4" fillId="2" borderId="9" xfId="0" applyNumberFormat="1" applyFont="1" applyFill="1" applyBorder="1"/>
    <xf numFmtId="0" fontId="5" fillId="0" borderId="10" xfId="0" applyFont="1" applyBorder="1"/>
    <xf numFmtId="16" fontId="4" fillId="0" borderId="11" xfId="0" applyNumberFormat="1" applyFont="1" applyBorder="1"/>
    <xf numFmtId="9" fontId="4" fillId="2" borderId="12" xfId="0" applyNumberFormat="1" applyFont="1" applyFill="1" applyBorder="1"/>
    <xf numFmtId="164" fontId="4" fillId="0" borderId="13" xfId="0" applyNumberFormat="1" applyFont="1" applyBorder="1"/>
    <xf numFmtId="0" fontId="5" fillId="0" borderId="6" xfId="0" applyFont="1" applyBorder="1"/>
    <xf numFmtId="16" fontId="4" fillId="0" borderId="7" xfId="0" applyNumberFormat="1" applyFont="1" applyBorder="1"/>
    <xf numFmtId="9" fontId="4" fillId="2" borderId="14" xfId="0" applyNumberFormat="1" applyFont="1" applyFill="1" applyBorder="1"/>
    <xf numFmtId="0" fontId="5" fillId="0" borderId="15" xfId="0" applyFont="1" applyBorder="1"/>
    <xf numFmtId="0" fontId="5" fillId="0" borderId="16" xfId="0" applyFont="1" applyBorder="1"/>
    <xf numFmtId="9" fontId="4" fillId="2" borderId="17" xfId="0" applyNumberFormat="1" applyFont="1" applyFill="1" applyBorder="1"/>
    <xf numFmtId="164" fontId="4" fillId="0" borderId="18" xfId="0" applyNumberFormat="1" applyFont="1" applyBorder="1"/>
    <xf numFmtId="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D25" sqref="D25"/>
    </sheetView>
  </sheetViews>
  <sheetFormatPr baseColWidth="10" defaultColWidth="11.1640625" defaultRowHeight="15" customHeight="1" x14ac:dyDescent="0.2"/>
  <cols>
    <col min="1" max="1" width="23.83203125" customWidth="1"/>
    <col min="2" max="2" width="9.83203125" customWidth="1"/>
    <col min="3" max="3" width="18.33203125" customWidth="1"/>
    <col min="4" max="4" width="11.1640625" customWidth="1"/>
    <col min="5" max="5" width="10.5" customWidth="1"/>
    <col min="6" max="6" width="17.1640625" customWidth="1"/>
    <col min="7" max="8" width="18.1640625" customWidth="1"/>
    <col min="9" max="9" width="10.5" customWidth="1"/>
    <col min="10" max="10" width="18.33203125" customWidth="1"/>
    <col min="11" max="26" width="10.5" customWidth="1"/>
  </cols>
  <sheetData>
    <row r="1" spans="1:8" ht="15.75" customHeight="1" x14ac:dyDescent="0.2">
      <c r="B1" s="1">
        <v>23</v>
      </c>
      <c r="G1" s="2" t="s">
        <v>0</v>
      </c>
    </row>
    <row r="2" spans="1:8" ht="15.75" customHeight="1" x14ac:dyDescent="0.2">
      <c r="A2" s="3" t="s">
        <v>1</v>
      </c>
      <c r="B2" s="3" t="s">
        <v>2</v>
      </c>
      <c r="C2" s="3" t="s">
        <v>3</v>
      </c>
      <c r="D2" s="3"/>
      <c r="E2" s="4"/>
      <c r="G2" s="2" t="s">
        <v>4</v>
      </c>
      <c r="H2" s="5">
        <v>8134</v>
      </c>
    </row>
    <row r="3" spans="1:8" ht="15.75" customHeight="1" x14ac:dyDescent="0.2">
      <c r="A3" s="6">
        <f>B3*C3</f>
        <v>187082</v>
      </c>
      <c r="B3" s="7">
        <f>B1</f>
        <v>23</v>
      </c>
      <c r="C3" s="6">
        <v>8134</v>
      </c>
      <c r="G3" s="2" t="s">
        <v>5</v>
      </c>
      <c r="H3" s="2">
        <v>0.70030000000000003</v>
      </c>
    </row>
    <row r="4" spans="1:8" ht="15.75" customHeight="1" x14ac:dyDescent="0.2">
      <c r="A4" s="3" t="s">
        <v>6</v>
      </c>
      <c r="B4" s="3" t="s">
        <v>2</v>
      </c>
      <c r="C4" s="3" t="s">
        <v>7</v>
      </c>
      <c r="D4" s="3" t="s">
        <v>8</v>
      </c>
      <c r="E4" s="3">
        <v>0.15</v>
      </c>
      <c r="G4" s="2" t="s">
        <v>9</v>
      </c>
      <c r="H4" s="2">
        <v>58</v>
      </c>
    </row>
    <row r="5" spans="1:8" ht="15.75" customHeight="1" x14ac:dyDescent="0.2">
      <c r="A5" s="6">
        <f>B5*C5*D5*E5</f>
        <v>19652.028689999999</v>
      </c>
      <c r="B5" s="7">
        <f>B3</f>
        <v>23</v>
      </c>
      <c r="C5" s="8">
        <v>0.70030000000000003</v>
      </c>
      <c r="D5" s="6">
        <v>8134</v>
      </c>
      <c r="E5" s="8">
        <v>0.15</v>
      </c>
      <c r="G5" s="2" t="s">
        <v>10</v>
      </c>
      <c r="H5" s="2">
        <v>127</v>
      </c>
    </row>
    <row r="6" spans="1:8" ht="15.75" customHeight="1" x14ac:dyDescent="0.2">
      <c r="A6" s="3" t="s">
        <v>11</v>
      </c>
      <c r="B6" s="3" t="s">
        <v>2</v>
      </c>
      <c r="C6" s="3" t="s">
        <v>12</v>
      </c>
      <c r="D6" s="4"/>
      <c r="E6" s="4"/>
    </row>
    <row r="7" spans="1:8" ht="15.75" customHeight="1" x14ac:dyDescent="0.2">
      <c r="A7" s="6">
        <f>B7*C7</f>
        <v>1334</v>
      </c>
      <c r="B7" s="7">
        <f>B5</f>
        <v>23</v>
      </c>
      <c r="C7" s="9">
        <v>58</v>
      </c>
    </row>
    <row r="8" spans="1:8" ht="15.75" customHeight="1" x14ac:dyDescent="0.2">
      <c r="A8" s="3" t="s">
        <v>13</v>
      </c>
      <c r="B8" s="3" t="s">
        <v>2</v>
      </c>
      <c r="C8" s="3" t="s">
        <v>12</v>
      </c>
      <c r="D8" s="4"/>
      <c r="E8" s="4"/>
    </row>
    <row r="9" spans="1:8" ht="15.75" customHeight="1" x14ac:dyDescent="0.2">
      <c r="A9" s="6">
        <f>B9*C9</f>
        <v>2921</v>
      </c>
      <c r="B9" s="7">
        <f>B7</f>
        <v>23</v>
      </c>
      <c r="C9" s="9">
        <v>127</v>
      </c>
    </row>
    <row r="10" spans="1:8" ht="15.75" customHeight="1" x14ac:dyDescent="0.2">
      <c r="A10" s="3" t="s">
        <v>14</v>
      </c>
      <c r="B10" s="3" t="s">
        <v>2</v>
      </c>
      <c r="C10" s="3" t="s">
        <v>8</v>
      </c>
      <c r="D10" s="3">
        <v>0.1</v>
      </c>
      <c r="E10" s="3"/>
    </row>
    <row r="11" spans="1:8" ht="15.75" customHeight="1" x14ac:dyDescent="0.2">
      <c r="A11" s="6">
        <f>B11*C11*D11</f>
        <v>18708.2</v>
      </c>
      <c r="B11" s="7">
        <f>B9</f>
        <v>23</v>
      </c>
      <c r="C11" s="6">
        <v>8134</v>
      </c>
      <c r="D11" s="8">
        <v>0.1</v>
      </c>
    </row>
    <row r="12" spans="1:8" ht="15.75" customHeight="1" x14ac:dyDescent="0.2">
      <c r="A12" s="3" t="s">
        <v>15</v>
      </c>
      <c r="B12" s="3" t="s">
        <v>2</v>
      </c>
      <c r="C12" s="3" t="s">
        <v>7</v>
      </c>
      <c r="D12" s="3" t="s">
        <v>8</v>
      </c>
      <c r="E12" s="3">
        <v>0.05</v>
      </c>
    </row>
    <row r="13" spans="1:8" ht="15.75" customHeight="1" x14ac:dyDescent="0.2">
      <c r="A13" s="6">
        <f>B13*C13*D13*E13</f>
        <v>6550.67623</v>
      </c>
      <c r="B13" s="7">
        <f>B11</f>
        <v>23</v>
      </c>
      <c r="C13" s="8">
        <v>0.70030000000000003</v>
      </c>
      <c r="D13" s="10">
        <v>8134</v>
      </c>
      <c r="E13" s="8">
        <v>0.05</v>
      </c>
    </row>
    <row r="14" spans="1:8" ht="15.75" customHeight="1" x14ac:dyDescent="0.2">
      <c r="A14" s="3" t="s">
        <v>16</v>
      </c>
      <c r="B14" s="3" t="s">
        <v>2</v>
      </c>
      <c r="C14" s="3" t="s">
        <v>8</v>
      </c>
      <c r="D14" s="3">
        <v>1.5</v>
      </c>
      <c r="E14" s="3"/>
    </row>
    <row r="15" spans="1:8" ht="15.75" customHeight="1" x14ac:dyDescent="0.2">
      <c r="A15" s="6">
        <f>B15*C15*D15</f>
        <v>280623</v>
      </c>
      <c r="B15" s="7">
        <f>B13</f>
        <v>23</v>
      </c>
      <c r="C15" s="6">
        <v>8134</v>
      </c>
      <c r="D15" s="8">
        <v>1.5</v>
      </c>
    </row>
    <row r="16" spans="1:8" ht="15.75" customHeight="1" x14ac:dyDescent="0.2">
      <c r="A16" s="3" t="s">
        <v>17</v>
      </c>
      <c r="B16" s="3" t="s">
        <v>2</v>
      </c>
      <c r="C16" s="3"/>
      <c r="D16" s="3"/>
      <c r="E16" s="3"/>
      <c r="F16" s="11" t="s">
        <v>18</v>
      </c>
    </row>
    <row r="17" spans="1:4" ht="15.75" customHeight="1" x14ac:dyDescent="0.2">
      <c r="A17" s="6">
        <f>B17*C17</f>
        <v>23000</v>
      </c>
      <c r="B17" s="7">
        <f>B15</f>
        <v>23</v>
      </c>
      <c r="C17" s="6">
        <v>1000</v>
      </c>
    </row>
    <row r="18" spans="1:4" ht="15.75" customHeight="1" x14ac:dyDescent="0.2"/>
    <row r="19" spans="1:4" ht="15.75" customHeight="1" x14ac:dyDescent="0.2"/>
    <row r="20" spans="1:4" ht="15.75" customHeight="1" x14ac:dyDescent="0.2"/>
    <row r="21" spans="1:4" ht="15.75" customHeight="1" x14ac:dyDescent="0.2">
      <c r="A21" s="3" t="s">
        <v>19</v>
      </c>
    </row>
    <row r="22" spans="1:4" ht="15.75" customHeight="1" x14ac:dyDescent="0.2">
      <c r="A22" s="6">
        <f>A17+A15+A13+A11+A9+A7+A5+A3</f>
        <v>539870.90492</v>
      </c>
      <c r="B22" s="6"/>
    </row>
    <row r="23" spans="1:4" ht="15.75" customHeight="1" x14ac:dyDescent="0.2"/>
    <row r="24" spans="1:4" ht="15.75" customHeight="1" x14ac:dyDescent="0.2">
      <c r="A24" s="12" t="s">
        <v>20</v>
      </c>
      <c r="B24" s="13" t="s">
        <v>21</v>
      </c>
      <c r="C24" s="14">
        <f>C25+C26</f>
        <v>0.8</v>
      </c>
      <c r="D24" s="15"/>
    </row>
    <row r="25" spans="1:4" ht="15.75" customHeight="1" x14ac:dyDescent="0.2">
      <c r="A25" s="16" t="s">
        <v>22</v>
      </c>
      <c r="B25" s="17" t="s">
        <v>23</v>
      </c>
      <c r="C25" s="18">
        <v>0.6</v>
      </c>
      <c r="D25" s="19">
        <f t="shared" ref="D25:D29" si="0">A$22*C25</f>
        <v>323922.54295199999</v>
      </c>
    </row>
    <row r="26" spans="1:4" ht="15.75" customHeight="1" x14ac:dyDescent="0.2">
      <c r="A26" s="16" t="s">
        <v>24</v>
      </c>
      <c r="B26" s="17" t="s">
        <v>25</v>
      </c>
      <c r="C26" s="20">
        <v>0.2</v>
      </c>
      <c r="D26" s="19">
        <f t="shared" si="0"/>
        <v>107974.18098400001</v>
      </c>
    </row>
    <row r="27" spans="1:4" ht="15.75" customHeight="1" x14ac:dyDescent="0.2">
      <c r="A27" s="21" t="s">
        <v>26</v>
      </c>
      <c r="B27" s="22" t="s">
        <v>27</v>
      </c>
      <c r="C27" s="23">
        <v>0.1</v>
      </c>
      <c r="D27" s="24">
        <f t="shared" si="0"/>
        <v>53987.090492000003</v>
      </c>
    </row>
    <row r="28" spans="1:4" ht="15.75" customHeight="1" x14ac:dyDescent="0.2">
      <c r="A28" s="25" t="s">
        <v>28</v>
      </c>
      <c r="B28" s="26" t="s">
        <v>29</v>
      </c>
      <c r="C28" s="27">
        <v>0.05</v>
      </c>
      <c r="D28" s="19">
        <f t="shared" si="0"/>
        <v>26993.545246000001</v>
      </c>
    </row>
    <row r="29" spans="1:4" ht="15.75" customHeight="1" x14ac:dyDescent="0.2">
      <c r="A29" s="28" t="s">
        <v>30</v>
      </c>
      <c r="B29" s="29" t="s">
        <v>31</v>
      </c>
      <c r="C29" s="30">
        <v>0.05</v>
      </c>
      <c r="D29" s="31">
        <f t="shared" si="0"/>
        <v>26993.545246000001</v>
      </c>
    </row>
    <row r="30" spans="1:4" ht="15.75" customHeight="1" x14ac:dyDescent="0.2">
      <c r="C30" s="32">
        <f>SUM(C25:C29)</f>
        <v>1</v>
      </c>
    </row>
    <row r="31" spans="1:4" ht="15.75" customHeight="1" x14ac:dyDescent="0.2">
      <c r="C31" s="32">
        <f>100%-C30</f>
        <v>0</v>
      </c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ECSE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2026-03-19T17:07:18Z</dcterms:created>
  <dcterms:modified xsi:type="dcterms:W3CDTF">2026-03-19T17:07:18Z</dcterms:modified>
</cp:coreProperties>
</file>