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erinecoffey/Desktop/"/>
    </mc:Choice>
  </mc:AlternateContent>
  <xr:revisionPtr revIDLastSave="0" documentId="13_ncr:1_{9EF59DB0-E93E-DF44-8B02-5461A6735045}" xr6:coauthVersionLast="47" xr6:coauthVersionMax="47" xr10:uidLastSave="{00000000-0000-0000-0000-000000000000}"/>
  <bookViews>
    <workbookView xWindow="660" yWindow="960" windowWidth="28740" windowHeight="17000" xr2:uid="{7998FBA4-AC6E-5C4F-A5D2-3D6EFEB06469}"/>
  </bookViews>
  <sheets>
    <sheet name="FY 25" sheetId="6" r:id="rId1"/>
    <sheet name="FY 24" sheetId="4" r:id="rId2"/>
    <sheet name="FY 23" sheetId="3" r:id="rId3"/>
    <sheet name="FY 2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C19" i="6" s="1"/>
  <c r="C20" i="6" s="1"/>
  <c r="C21" i="6" s="1"/>
  <c r="E7" i="6" l="1"/>
  <c r="F15" i="6"/>
  <c r="F14" i="6"/>
  <c r="F13" i="6"/>
  <c r="F12" i="6"/>
  <c r="F11" i="6"/>
  <c r="F5" i="6"/>
  <c r="E10" i="6" s="1"/>
  <c r="J31" i="4"/>
  <c r="J29" i="4"/>
  <c r="J32" i="3"/>
  <c r="J30" i="3"/>
  <c r="F23" i="6" l="1"/>
  <c r="E11" i="6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G10" i="6"/>
  <c r="E7" i="4"/>
  <c r="F23" i="4"/>
  <c r="F5" i="4"/>
  <c r="E10" i="4" s="1"/>
  <c r="F12" i="3"/>
  <c r="F23" i="3" s="1"/>
  <c r="F5" i="3"/>
  <c r="E10" i="3" s="1"/>
  <c r="J23" i="2"/>
  <c r="G25" i="2"/>
  <c r="G23" i="2"/>
  <c r="F23" i="2"/>
  <c r="E23" i="2"/>
  <c r="J21" i="2"/>
  <c r="I21" i="2"/>
  <c r="H21" i="2"/>
  <c r="G21" i="2"/>
  <c r="E21" i="2"/>
  <c r="J20" i="2"/>
  <c r="I20" i="2"/>
  <c r="H20" i="2"/>
  <c r="G20" i="2"/>
  <c r="E20" i="2"/>
  <c r="J19" i="2"/>
  <c r="I19" i="2"/>
  <c r="H19" i="2"/>
  <c r="G19" i="2"/>
  <c r="E19" i="2"/>
  <c r="J18" i="2"/>
  <c r="I18" i="2"/>
  <c r="H18" i="2"/>
  <c r="G18" i="2"/>
  <c r="E18" i="2"/>
  <c r="J17" i="2"/>
  <c r="I17" i="2"/>
  <c r="H17" i="2"/>
  <c r="G17" i="2"/>
  <c r="E17" i="2"/>
  <c r="J16" i="2"/>
  <c r="I16" i="2"/>
  <c r="H16" i="2"/>
  <c r="G16" i="2"/>
  <c r="E16" i="2"/>
  <c r="J15" i="2"/>
  <c r="I15" i="2"/>
  <c r="H15" i="2"/>
  <c r="G15" i="2"/>
  <c r="E15" i="2"/>
  <c r="J14" i="2"/>
  <c r="I14" i="2"/>
  <c r="H14" i="2"/>
  <c r="G14" i="2"/>
  <c r="E14" i="2"/>
  <c r="J13" i="2"/>
  <c r="I13" i="2"/>
  <c r="H13" i="2"/>
  <c r="G13" i="2"/>
  <c r="E13" i="2"/>
  <c r="J12" i="2"/>
  <c r="I12" i="2"/>
  <c r="H12" i="2"/>
  <c r="G12" i="2"/>
  <c r="E12" i="2"/>
  <c r="H11" i="2"/>
  <c r="G11" i="2"/>
  <c r="H10" i="2"/>
  <c r="G10" i="2"/>
  <c r="F11" i="2"/>
  <c r="E11" i="2"/>
  <c r="I11" i="2" s="1"/>
  <c r="J11" i="2" s="1"/>
  <c r="I10" i="2"/>
  <c r="J10" i="2" s="1"/>
  <c r="F5" i="2"/>
  <c r="E10" i="2" s="1"/>
  <c r="E23" i="6" l="1"/>
  <c r="H10" i="6"/>
  <c r="I10" i="6" s="1"/>
  <c r="J10" i="6" s="1"/>
  <c r="G11" i="6"/>
  <c r="G10" i="4"/>
  <c r="E11" i="4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G10" i="3"/>
  <c r="E11" i="3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3" i="3"/>
  <c r="G12" i="6" l="1"/>
  <c r="H11" i="6"/>
  <c r="I11" i="6" s="1"/>
  <c r="J11" i="6" s="1"/>
  <c r="E23" i="4"/>
  <c r="G11" i="4"/>
  <c r="H10" i="4"/>
  <c r="I10" i="4" s="1"/>
  <c r="J10" i="4" s="1"/>
  <c r="H10" i="3"/>
  <c r="I10" i="3" s="1"/>
  <c r="J10" i="3" s="1"/>
  <c r="G11" i="3"/>
  <c r="G13" i="6" l="1"/>
  <c r="H12" i="6"/>
  <c r="I12" i="6" s="1"/>
  <c r="J12" i="6" s="1"/>
  <c r="G12" i="4"/>
  <c r="H11" i="4"/>
  <c r="I11" i="4" s="1"/>
  <c r="J11" i="4" s="1"/>
  <c r="G12" i="3"/>
  <c r="H11" i="3"/>
  <c r="I11" i="3" s="1"/>
  <c r="J11" i="3" s="1"/>
  <c r="G14" i="6" l="1"/>
  <c r="H13" i="6"/>
  <c r="I13" i="6" s="1"/>
  <c r="J13" i="6" s="1"/>
  <c r="G13" i="4"/>
  <c r="H12" i="4"/>
  <c r="I12" i="4" s="1"/>
  <c r="J12" i="4" s="1"/>
  <c r="G13" i="3"/>
  <c r="H12" i="3"/>
  <c r="I12" i="3" s="1"/>
  <c r="J12" i="3" s="1"/>
  <c r="G15" i="6" l="1"/>
  <c r="H14" i="6"/>
  <c r="I14" i="6" s="1"/>
  <c r="J14" i="6" s="1"/>
  <c r="G14" i="4"/>
  <c r="H13" i="4"/>
  <c r="I13" i="4" s="1"/>
  <c r="J13" i="4" s="1"/>
  <c r="G14" i="3"/>
  <c r="H13" i="3"/>
  <c r="I13" i="3" s="1"/>
  <c r="J13" i="3" s="1"/>
  <c r="G16" i="6" l="1"/>
  <c r="H15" i="6"/>
  <c r="I15" i="6" s="1"/>
  <c r="J15" i="6" s="1"/>
  <c r="H14" i="4"/>
  <c r="I14" i="4" s="1"/>
  <c r="J14" i="4" s="1"/>
  <c r="G15" i="4"/>
  <c r="G15" i="3"/>
  <c r="H14" i="3"/>
  <c r="I14" i="3" s="1"/>
  <c r="J14" i="3" s="1"/>
  <c r="H16" i="6" l="1"/>
  <c r="I16" i="6" s="1"/>
  <c r="J16" i="6" s="1"/>
  <c r="G17" i="6"/>
  <c r="G16" i="4"/>
  <c r="H15" i="4"/>
  <c r="I15" i="4" s="1"/>
  <c r="J15" i="4" s="1"/>
  <c r="G16" i="3"/>
  <c r="H15" i="3"/>
  <c r="I15" i="3" s="1"/>
  <c r="J15" i="3" s="1"/>
  <c r="G18" i="6" l="1"/>
  <c r="H17" i="6"/>
  <c r="I17" i="6" s="1"/>
  <c r="J17" i="6" s="1"/>
  <c r="H16" i="4"/>
  <c r="I16" i="4" s="1"/>
  <c r="J16" i="4" s="1"/>
  <c r="G17" i="4"/>
  <c r="H16" i="3"/>
  <c r="I16" i="3" s="1"/>
  <c r="J16" i="3" s="1"/>
  <c r="G17" i="3"/>
  <c r="H18" i="6" l="1"/>
  <c r="I18" i="6" s="1"/>
  <c r="J18" i="6" s="1"/>
  <c r="G19" i="6"/>
  <c r="G20" i="6" s="1"/>
  <c r="H17" i="4"/>
  <c r="I17" i="4" s="1"/>
  <c r="J17" i="4" s="1"/>
  <c r="G18" i="4"/>
  <c r="H17" i="3"/>
  <c r="I17" i="3" s="1"/>
  <c r="J17" i="3" s="1"/>
  <c r="G18" i="3"/>
  <c r="H19" i="6" l="1"/>
  <c r="I19" i="6" s="1"/>
  <c r="J19" i="6" s="1"/>
  <c r="G21" i="6"/>
  <c r="G19" i="4"/>
  <c r="H18" i="4"/>
  <c r="I18" i="4" s="1"/>
  <c r="J18" i="4" s="1"/>
  <c r="G19" i="3"/>
  <c r="H18" i="3"/>
  <c r="I18" i="3" s="1"/>
  <c r="J18" i="3" s="1"/>
  <c r="H20" i="6" l="1"/>
  <c r="I20" i="6" s="1"/>
  <c r="J20" i="6" s="1"/>
  <c r="G20" i="4"/>
  <c r="H19" i="4"/>
  <c r="I19" i="4" s="1"/>
  <c r="J19" i="4" s="1"/>
  <c r="H19" i="3"/>
  <c r="I19" i="3" s="1"/>
  <c r="J19" i="3" s="1"/>
  <c r="G20" i="3"/>
  <c r="H21" i="6" l="1"/>
  <c r="I21" i="6" s="1"/>
  <c r="J21" i="6" s="1"/>
  <c r="J23" i="6" s="1"/>
  <c r="G23" i="6"/>
  <c r="G21" i="4"/>
  <c r="H20" i="4"/>
  <c r="I20" i="4" s="1"/>
  <c r="J20" i="4" s="1"/>
  <c r="G21" i="3"/>
  <c r="H20" i="3"/>
  <c r="I20" i="3" s="1"/>
  <c r="J20" i="3" s="1"/>
  <c r="G23" i="4" l="1"/>
  <c r="G25" i="4" s="1"/>
  <c r="H21" i="4"/>
  <c r="I21" i="4" s="1"/>
  <c r="J21" i="4" s="1"/>
  <c r="J23" i="4" s="1"/>
  <c r="G23" i="3"/>
  <c r="G25" i="3" s="1"/>
  <c r="H21" i="3"/>
  <c r="I21" i="3" s="1"/>
  <c r="J21" i="3" s="1"/>
  <c r="J23" i="3" s="1"/>
</calcChain>
</file>

<file path=xl/sharedStrings.xml><?xml version="1.0" encoding="utf-8"?>
<sst xmlns="http://schemas.openxmlformats.org/spreadsheetml/2006/main" count="197" uniqueCount="95">
  <si>
    <t xml:space="preserve"> </t>
  </si>
  <si>
    <t>Statement Date</t>
  </si>
  <si>
    <t>Interest Earnings</t>
  </si>
  <si>
    <t>Due from Town of Wiscaseet 6/30/23</t>
  </si>
  <si>
    <t>Due from Town of Wiscaseet 6/30/21</t>
  </si>
  <si>
    <t>Municial Assessment</t>
  </si>
  <si>
    <t>FY 22</t>
  </si>
  <si>
    <t>Annual</t>
  </si>
  <si>
    <t>Monthly</t>
  </si>
  <si>
    <t>Interest Rate</t>
  </si>
  <si>
    <t>Local Assessment</t>
  </si>
  <si>
    <t>Less Town Transfer</t>
  </si>
  <si>
    <t>with Due from Town</t>
  </si>
  <si>
    <t>Adjusted Cash Bal</t>
  </si>
  <si>
    <t>Adjusted Int</t>
  </si>
  <si>
    <t>Earnings</t>
  </si>
  <si>
    <t xml:space="preserve">Interest Due </t>
  </si>
  <si>
    <t>Schools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</si>
  <si>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</si>
  <si>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</si>
  <si>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</si>
  <si>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</si>
  <si>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</si>
  <si>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</si>
  <si>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</si>
  <si>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Feburary 2022</t>
  </si>
  <si>
    <t>March 2022</t>
  </si>
  <si>
    <t>April 2022</t>
  </si>
  <si>
    <t>May 2022</t>
  </si>
  <si>
    <t>June 2022</t>
  </si>
  <si>
    <t>Ave Daily Balance</t>
  </si>
  <si>
    <t>Adjusted Due</t>
  </si>
  <si>
    <t>From Town</t>
  </si>
  <si>
    <t>Total FY 22</t>
  </si>
  <si>
    <t>Adjusted Due from Wiscasset 6/30/22</t>
  </si>
  <si>
    <t>Interest due for FY 22</t>
  </si>
  <si>
    <t>verified per audit</t>
  </si>
  <si>
    <t>FY 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</si>
  <si>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</si>
  <si>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</si>
  <si>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</si>
  <si>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</si>
  <si>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</si>
  <si>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</si>
  <si>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</si>
  <si>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Feburary 2023</t>
  </si>
  <si>
    <t>March 2023</t>
  </si>
  <si>
    <t>April 2023</t>
  </si>
  <si>
    <t>May 2023</t>
  </si>
  <si>
    <t>June 2023</t>
  </si>
  <si>
    <t>Due from Town of Wiscaseet 6/30/22</t>
  </si>
  <si>
    <t>Adjusted Due from Wiscasset 6/30/23</t>
  </si>
  <si>
    <t>Interest due for FY 23</t>
  </si>
  <si>
    <t>Audited Amount which includes 25,000 Adult Education</t>
  </si>
  <si>
    <t>FY 24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</si>
  <si>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</si>
  <si>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</si>
  <si>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</si>
  <si>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</si>
  <si>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</si>
  <si>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</si>
  <si>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</si>
  <si>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Feburary 2024</t>
  </si>
  <si>
    <t>March 2024</t>
  </si>
  <si>
    <t>April 2024</t>
  </si>
  <si>
    <t>May 2024</t>
  </si>
  <si>
    <t>June 2024</t>
  </si>
  <si>
    <t>Adjusted Due from Wiscasset 6/30/24</t>
  </si>
  <si>
    <t>Interest due for FY 24</t>
  </si>
  <si>
    <t>verified to trial balance</t>
  </si>
  <si>
    <t>Total FY 24</t>
  </si>
  <si>
    <t>Total FY 23</t>
  </si>
  <si>
    <t>Town Assessment</t>
  </si>
  <si>
    <t>Due for FY 22</t>
  </si>
  <si>
    <t>Total Due</t>
  </si>
  <si>
    <t>Due for FY 23 &amp; 22</t>
  </si>
  <si>
    <t>FY 25</t>
  </si>
  <si>
    <t>Feburary 2025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</si>
  <si>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</si>
  <si>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</si>
  <si>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</si>
  <si>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</si>
  <si>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</si>
  <si>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</si>
  <si>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</si>
  <si>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March 2025</t>
  </si>
  <si>
    <t>April 2025</t>
  </si>
  <si>
    <t>May 2025</t>
  </si>
  <si>
    <t>June 2025</t>
  </si>
  <si>
    <t>Interest due for FY 25</t>
  </si>
  <si>
    <t>Due from Town of Wiscaseet 6/30/24</t>
  </si>
  <si>
    <t>from Bal Sheet Pro Fund</t>
  </si>
  <si>
    <t>Includes increasing amount due from town by $176,881.90</t>
  </si>
  <si>
    <t>for interest due from previous years</t>
  </si>
  <si>
    <t>from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</si>
</sst>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3" fontId="2" fillId="0" borderId="0" xfId="1" applyFont="1"/>
    <xf numFmtId="0" fontId="2" fillId="0" borderId="0" xfId="0" applyFont="1"/>
    <xf numFmtId="10" fontId="2" fillId="0" borderId="0" xfId="2" applyNumberFormat="1" applyFont="1"/>
    <xf numFmtId="10" fontId="2" fillId="0" borderId="0" xfId="0" applyNumberFormat="1" applyFont="1"/>
    <xf numFmtId="43" fontId="2" fillId="0" borderId="0" xfId="0" applyNumberFormat="1" applyFont="1"/>
    <xf numFmtId="49" fontId="2" fillId="0" borderId="0" xfId="0" applyNumberFormat="1" applyFont="1"/>
    <xf numFmtId="43" fontId="2" fillId="0" borderId="0" xfId="1" applyFont="1" applyFill="1"/>
    <xf numFmtId="49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quotePrefix="1" applyNumberFormat="1" applyFont="1"/>
    <xf numFmtId="164" fontId="2" fillId="0" borderId="0" xfId="2" applyNumberFormat="1" applyFont="1" applyFill="1"/>
    <xf numFmtId="164" fontId="2" fillId="0" borderId="0" xfId="1" applyNumberFormat="1" applyFont="1" applyFill="1"/>
    <xf numFmtId="43" fontId="3" fillId="0" borderId="0" xfId="1" applyFont="1" applyFill="1"/>
    <xf numFmtId="43" fontId="3" fillId="0" borderId="0" xfId="0" applyNumberFormat="1" applyFont="1"/>
    <xf numFmtId="43" fontId="3" fillId="0" borderId="1" xfId="1" applyFont="1" applyFill="1" applyBorder="1"/>
    <xf numFmtId="43" fontId="3" fillId="0" borderId="2" xfId="1" applyFont="1" applyFill="1" applyBorder="1" applyAlignment="1">
      <alignment horizontal="right"/>
    </xf>
    <xf numFmtId="43" fontId="3" fillId="0" borderId="2" xfId="1" applyFont="1" applyFill="1" applyBorder="1"/>
    <xf numFmtId="43" fontId="3" fillId="0" borderId="3" xfId="1" applyFont="1" applyFill="1" applyBorder="1"/>
    <xf numFmtId="0" fontId="4" fillId="0" borderId="0" xfId="0" applyFont="1"/>
    <xf numFmtId="0" fontId="3" fillId="0" borderId="0" xfId="0" applyFont="1"/>
    <xf numFmtId="43" fontId="3" fillId="2" borderId="0" xfId="1" applyFont="1" applyFill="1"/>
    <xf numFmtId="43" fontId="3" fillId="2" borderId="0" xfId="0" applyNumberFormat="1" applyFont="1" applyFill="1"/>
    <xf numFmtId="44" fontId="2" fillId="0" borderId="0" xfId="3" applyFont="1"/>
    <xf numFmtId="43" fontId="3" fillId="0" borderId="0" xfId="1" applyFont="1" applyFill="1" applyBorder="1"/>
    <xf numFmtId="43" fontId="3" fillId="0" borderId="0" xfId="1" applyFont="1" applyFill="1" applyBorder="1" applyAlignment="1">
      <alignment horizontal="right"/>
    </xf>
    <xf numFmtId="43" fontId="5" fillId="0" borderId="0" xfId="1" applyFont="1" applyFill="1"/>
    <xf numFmtId="0" fontId="5" fillId="0" borderId="0" xfId="0" applyFont="1"/>
    <xf numFmtId="43" fontId="6" fillId="0" borderId="0" xfId="1" applyFont="1" applyFill="1"/>
    <xf numFmtId="0" fontId="6" fillId="0" borderId="0" xfId="0" applyFont="1"/>
    <xf numFmtId="43" fontId="5" fillId="0" borderId="0" xfId="0" applyNumberFormat="1" applyFont="1"/>
    <xf numFmtId="43" fontId="2" fillId="2" borderId="0" xfId="1" applyFont="1" applyFill="1"/>
    <xf numFmtId="0" fontId="2" fillId="2" borderId="0" xfId="0" applyFon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4073-33B3-D047-99E1-74EC111CC364}">
  <dimension ref="A4:M198"/>
  <sheetViews>
    <sheetView tabSelected="1" workbookViewId="0">
      <selection activeCell="J10" sqref="J10"/>
    </sheetView>
  </sheetViews>
  <sheetFormatPr baseColWidth="10" defaultRowHeight="19" x14ac:dyDescent="0.25"/>
  <cols>
    <col min="1" max="1" width="17.1640625" style="6" customWidth="1"/>
    <col min="2" max="2" width="19.6640625" style="2" customWidth="1"/>
    <col min="3" max="3" width="17.83203125" style="2" customWidth="1"/>
    <col min="4" max="4" width="19.83203125" style="2" customWidth="1"/>
    <col min="5" max="5" width="18.5" style="2" customWidth="1"/>
    <col min="6" max="7" width="26.1640625" style="2" customWidth="1"/>
    <col min="8" max="8" width="21" style="2" customWidth="1"/>
    <col min="9" max="9" width="24" style="2" customWidth="1"/>
    <col min="10" max="10" width="21.83203125" style="2" customWidth="1"/>
    <col min="11" max="11" width="11.83203125" style="2" bestFit="1" customWidth="1"/>
    <col min="12" max="12" width="10.83203125" style="2"/>
    <col min="13" max="13" width="11.83203125" style="2" bestFit="1" customWidth="1"/>
    <col min="14" max="16384" width="10.83203125" style="2"/>
  </cols>
  <sheetData>
    <row r="4" spans="1:13" x14ac:dyDescent="0.25">
      <c r="E4" s="2" t="s">
        <v>7</v>
      </c>
      <c r="F4" s="2" t="s">
        <v>8</v>
      </c>
    </row>
    <row r="5" spans="1:13" x14ac:dyDescent="0.25">
      <c r="A5" s="6" t="s">
        <v>5</v>
      </c>
      <c r="D5" s="2" t="s">
        <v>76</v>
      </c>
      <c r="E5" s="1">
        <v>6802752</v>
      </c>
      <c r="F5" s="1">
        <f>+E5/12</f>
        <v>566896</v>
      </c>
      <c r="G5" s="1"/>
    </row>
    <row r="7" spans="1:13" x14ac:dyDescent="0.25">
      <c r="A7" s="6" t="s">
        <v>90</v>
      </c>
      <c r="B7" s="7"/>
      <c r="C7" s="7"/>
      <c r="D7" s="7"/>
      <c r="E7" s="7">
        <f>+'FY 24'!G21</f>
        <v>2644149.0000000019</v>
      </c>
      <c r="F7" s="7"/>
      <c r="G7" s="7"/>
      <c r="H7" s="7"/>
    </row>
    <row r="8" spans="1:13" x14ac:dyDescent="0.25">
      <c r="A8" s="8"/>
      <c r="B8" s="9"/>
      <c r="C8" s="9"/>
      <c r="D8" s="9"/>
      <c r="E8" s="10"/>
      <c r="F8" s="9"/>
      <c r="G8" s="9" t="s">
        <v>31</v>
      </c>
      <c r="H8" s="9" t="s">
        <v>13</v>
      </c>
      <c r="I8" s="10" t="s">
        <v>14</v>
      </c>
      <c r="J8" s="10" t="s">
        <v>16</v>
      </c>
    </row>
    <row r="9" spans="1:13" x14ac:dyDescent="0.25">
      <c r="A9" s="8" t="s">
        <v>1</v>
      </c>
      <c r="B9" s="9" t="s">
        <v>30</v>
      </c>
      <c r="C9" s="9" t="s">
        <v>9</v>
      </c>
      <c r="D9" s="9" t="s">
        <v>2</v>
      </c>
      <c r="E9" s="10" t="s">
        <v>10</v>
      </c>
      <c r="F9" s="9" t="s">
        <v>11</v>
      </c>
      <c r="G9" s="9" t="s">
        <v>32</v>
      </c>
      <c r="H9" s="9" t="s">
        <v>12</v>
      </c>
      <c r="I9" s="10" t="s">
        <v>15</v>
      </c>
      <c r="J9" s="10" t="s">
        <v>94</v>
      </c>
    </row>
    <row r="10" spans="1:13" x14ac:dyDescent="0.25">
      <c r="A10" s="11" t="s">
        <v>78</v>
      </c>
      <c r="B10" s="1">
        <v>518189.04</v>
      </c>
      <c r="C10" s="3">
        <v>4.2700000000000002E-2</v>
      </c>
      <c r="D10" s="7">
        <v>1843.4</v>
      </c>
      <c r="E10" s="7">
        <f>+F5</f>
        <v>566896</v>
      </c>
      <c r="F10" s="7">
        <v>600000</v>
      </c>
      <c r="G10" s="7">
        <f>+E7+E10-F10</f>
        <v>2611045.0000000019</v>
      </c>
      <c r="H10" s="7">
        <f t="shared" ref="H10:H21" si="0">+B10+G10</f>
        <v>3129234.0400000019</v>
      </c>
      <c r="I10" s="7">
        <f t="shared" ref="I10:I21" si="1">+D10/B10*H10</f>
        <v>11131.902807778421</v>
      </c>
      <c r="J10" s="7">
        <f t="shared" ref="J10:J21" si="2">+I10-D10</f>
        <v>9288.5028077784209</v>
      </c>
    </row>
    <row r="11" spans="1:13" x14ac:dyDescent="0.25">
      <c r="A11" s="6" t="s">
        <v>79</v>
      </c>
      <c r="B11" s="1">
        <v>344769.95</v>
      </c>
      <c r="C11" s="3">
        <v>4.2700000000000002E-2</v>
      </c>
      <c r="D11" s="7">
        <v>1305.8800000000001</v>
      </c>
      <c r="E11" s="7">
        <f t="shared" ref="E11:E21" si="3">+E10</f>
        <v>566896</v>
      </c>
      <c r="F11" s="7">
        <f>200000+250000+450000</f>
        <v>900000</v>
      </c>
      <c r="G11" s="7">
        <f t="shared" ref="G11:G21" si="4">+G10+E11-F11</f>
        <v>2277941.0000000019</v>
      </c>
      <c r="H11" s="7">
        <f t="shared" si="0"/>
        <v>2622710.950000002</v>
      </c>
      <c r="I11" s="7">
        <f t="shared" si="1"/>
        <v>9934.0031675788541</v>
      </c>
      <c r="J11" s="7">
        <f t="shared" si="2"/>
        <v>8628.1231675788549</v>
      </c>
    </row>
    <row r="12" spans="1:13" x14ac:dyDescent="0.25">
      <c r="A12" s="6" t="s">
        <v>80</v>
      </c>
      <c r="B12" s="1">
        <v>394219.79</v>
      </c>
      <c r="C12" s="4">
        <v>4.1000000000000002E-2</v>
      </c>
      <c r="D12" s="7">
        <v>1218.1400000000001</v>
      </c>
      <c r="E12" s="7">
        <f t="shared" si="3"/>
        <v>566896</v>
      </c>
      <c r="F12" s="7">
        <f>250000+350000</f>
        <v>600000</v>
      </c>
      <c r="G12" s="7">
        <f t="shared" si="4"/>
        <v>2244837.0000000019</v>
      </c>
      <c r="H12" s="7">
        <f t="shared" si="0"/>
        <v>2639056.7900000019</v>
      </c>
      <c r="I12" s="7">
        <f t="shared" si="1"/>
        <v>8154.6911639585687</v>
      </c>
      <c r="J12" s="7">
        <f t="shared" si="2"/>
        <v>6936.5511639585684</v>
      </c>
    </row>
    <row r="13" spans="1:13" x14ac:dyDescent="0.25">
      <c r="A13" s="6" t="s">
        <v>81</v>
      </c>
      <c r="B13" s="1">
        <v>383346.9</v>
      </c>
      <c r="C13" s="4">
        <v>3.8600000000000002E-2</v>
      </c>
      <c r="D13" s="7">
        <v>1233.8399999999999</v>
      </c>
      <c r="E13" s="7">
        <f t="shared" si="3"/>
        <v>566896</v>
      </c>
      <c r="F13" s="7">
        <f>250000+250000+250000+200000</f>
        <v>950000</v>
      </c>
      <c r="G13" s="7">
        <f t="shared" si="4"/>
        <v>1861733.0000000019</v>
      </c>
      <c r="H13" s="7">
        <f t="shared" si="0"/>
        <v>2245079.9000000018</v>
      </c>
      <c r="I13" s="7">
        <f t="shared" si="1"/>
        <v>7226.0122197831824</v>
      </c>
      <c r="J13" s="7">
        <f t="shared" si="2"/>
        <v>5992.1722197831823</v>
      </c>
    </row>
    <row r="14" spans="1:13" x14ac:dyDescent="0.25">
      <c r="A14" s="6" t="s">
        <v>82</v>
      </c>
      <c r="B14" s="1">
        <v>405279.57</v>
      </c>
      <c r="C14" s="4">
        <v>3.8600000000000002E-2</v>
      </c>
      <c r="D14" s="7">
        <v>1304.55</v>
      </c>
      <c r="E14" s="7">
        <f t="shared" si="3"/>
        <v>566896</v>
      </c>
      <c r="F14" s="7">
        <f>250000+250000</f>
        <v>500000</v>
      </c>
      <c r="G14" s="7">
        <f t="shared" si="4"/>
        <v>1928629.0000000019</v>
      </c>
      <c r="H14" s="7">
        <f t="shared" si="0"/>
        <v>2333908.5700000017</v>
      </c>
      <c r="I14" s="7">
        <f t="shared" si="1"/>
        <v>7512.5929120816572</v>
      </c>
      <c r="J14" s="7">
        <f t="shared" si="2"/>
        <v>6208.0429120816571</v>
      </c>
    </row>
    <row r="15" spans="1:13" x14ac:dyDescent="0.25">
      <c r="A15" s="6" t="s">
        <v>83</v>
      </c>
      <c r="B15" s="1">
        <v>426409.36</v>
      </c>
      <c r="C15" s="4">
        <v>3.7400000000000003E-2</v>
      </c>
      <c r="D15" s="7">
        <v>1290.2</v>
      </c>
      <c r="E15" s="7">
        <f t="shared" si="3"/>
        <v>566896</v>
      </c>
      <c r="F15" s="7">
        <f>325000+200000</f>
        <v>525000</v>
      </c>
      <c r="G15" s="7">
        <f t="shared" si="4"/>
        <v>1970525.0000000019</v>
      </c>
      <c r="H15" s="7">
        <f t="shared" si="0"/>
        <v>2396934.3600000017</v>
      </c>
      <c r="I15" s="7">
        <f t="shared" si="1"/>
        <v>7252.4784898530434</v>
      </c>
      <c r="J15" s="7">
        <f t="shared" si="2"/>
        <v>5962.2784898530435</v>
      </c>
      <c r="M15" s="5" t="s">
        <v>0</v>
      </c>
    </row>
    <row r="16" spans="1:13" x14ac:dyDescent="0.25">
      <c r="A16" s="6" t="s">
        <v>84</v>
      </c>
      <c r="B16" s="1">
        <v>373565.2</v>
      </c>
      <c r="C16" s="4">
        <v>3.6600000000000001E-2</v>
      </c>
      <c r="D16" s="7">
        <v>1216.1099999999999</v>
      </c>
      <c r="E16" s="7">
        <f t="shared" si="3"/>
        <v>566896</v>
      </c>
      <c r="F16" s="7">
        <v>400000</v>
      </c>
      <c r="G16" s="7">
        <f t="shared" si="4"/>
        <v>2137421.0000000019</v>
      </c>
      <c r="H16" s="7">
        <f t="shared" si="0"/>
        <v>2510986.200000002</v>
      </c>
      <c r="I16" s="7">
        <f t="shared" si="1"/>
        <v>8174.3037833342132</v>
      </c>
      <c r="J16" s="7">
        <f t="shared" si="2"/>
        <v>6958.1937833342135</v>
      </c>
      <c r="M16" s="5" t="s">
        <v>0</v>
      </c>
    </row>
    <row r="17" spans="1:11" x14ac:dyDescent="0.25">
      <c r="A17" s="6" t="s">
        <v>77</v>
      </c>
      <c r="B17" s="1">
        <v>355213.13</v>
      </c>
      <c r="C17" s="4">
        <v>3.6600000000000001E-2</v>
      </c>
      <c r="D17" s="7">
        <v>981.16</v>
      </c>
      <c r="E17" s="7">
        <f t="shared" si="3"/>
        <v>566896</v>
      </c>
      <c r="F17" s="7">
        <v>670000</v>
      </c>
      <c r="G17" s="7">
        <f t="shared" si="4"/>
        <v>2034317.0000000019</v>
      </c>
      <c r="H17" s="7">
        <f t="shared" si="0"/>
        <v>2389530.1300000018</v>
      </c>
      <c r="I17" s="7">
        <f t="shared" si="1"/>
        <v>6600.2948211706071</v>
      </c>
      <c r="J17" s="7">
        <f t="shared" si="2"/>
        <v>5619.1348211706072</v>
      </c>
      <c r="K17" s="5" t="s">
        <v>0</v>
      </c>
    </row>
    <row r="18" spans="1:11" x14ac:dyDescent="0.25">
      <c r="A18" s="6" t="s">
        <v>85</v>
      </c>
      <c r="B18" s="1">
        <v>414808.55</v>
      </c>
      <c r="C18" s="4">
        <f>+C17</f>
        <v>3.6600000000000001E-2</v>
      </c>
      <c r="D18" s="7">
        <v>1186.46</v>
      </c>
      <c r="E18" s="7">
        <f t="shared" si="3"/>
        <v>566896</v>
      </c>
      <c r="F18" s="7">
        <v>530000</v>
      </c>
      <c r="G18" s="7">
        <f t="shared" si="4"/>
        <v>2071213.0000000019</v>
      </c>
      <c r="H18" s="7">
        <f t="shared" si="0"/>
        <v>2486021.5500000017</v>
      </c>
      <c r="I18" s="7">
        <f t="shared" si="1"/>
        <v>7110.6661813335386</v>
      </c>
      <c r="J18" s="7">
        <f t="shared" si="2"/>
        <v>5924.2061813335386</v>
      </c>
    </row>
    <row r="19" spans="1:11" x14ac:dyDescent="0.25">
      <c r="A19" s="6" t="s">
        <v>86</v>
      </c>
      <c r="B19" s="7">
        <v>347926.51</v>
      </c>
      <c r="C19" s="4">
        <f>+C18</f>
        <v>3.6600000000000001E-2</v>
      </c>
      <c r="D19" s="7">
        <v>1029.48</v>
      </c>
      <c r="E19" s="7">
        <f t="shared" si="3"/>
        <v>566896</v>
      </c>
      <c r="F19" s="7">
        <v>500000</v>
      </c>
      <c r="G19" s="7">
        <f t="shared" si="4"/>
        <v>2138109.0000000019</v>
      </c>
      <c r="H19" s="7">
        <f t="shared" si="0"/>
        <v>2486035.5100000016</v>
      </c>
      <c r="I19" s="7">
        <f t="shared" si="1"/>
        <v>7355.9322537245052</v>
      </c>
      <c r="J19" s="7">
        <f t="shared" si="2"/>
        <v>6326.4522537245048</v>
      </c>
    </row>
    <row r="20" spans="1:11" x14ac:dyDescent="0.25">
      <c r="A20" s="6" t="s">
        <v>87</v>
      </c>
      <c r="B20" s="7">
        <v>303592.21999999997</v>
      </c>
      <c r="C20" s="4">
        <f>+C19</f>
        <v>3.6600000000000001E-2</v>
      </c>
      <c r="D20" s="7">
        <v>958.28</v>
      </c>
      <c r="E20" s="7">
        <f>+E19</f>
        <v>566896</v>
      </c>
      <c r="F20" s="7">
        <v>900000</v>
      </c>
      <c r="G20" s="32">
        <f>+G19+E20-F20+176881.9</f>
        <v>1981886.9000000018</v>
      </c>
      <c r="H20" s="7">
        <f t="shared" si="0"/>
        <v>2285479.120000002</v>
      </c>
      <c r="I20" s="7">
        <f t="shared" si="1"/>
        <v>7214.0482753925708</v>
      </c>
      <c r="J20" s="7">
        <f t="shared" si="2"/>
        <v>6255.768275392571</v>
      </c>
    </row>
    <row r="21" spans="1:11" x14ac:dyDescent="0.25">
      <c r="A21" s="6" t="s">
        <v>88</v>
      </c>
      <c r="B21" s="7">
        <v>485962.47</v>
      </c>
      <c r="C21" s="4">
        <f>+C20</f>
        <v>3.6600000000000001E-2</v>
      </c>
      <c r="D21" s="7">
        <v>1389.99</v>
      </c>
      <c r="E21" s="7">
        <f t="shared" si="3"/>
        <v>566896</v>
      </c>
      <c r="F21" s="7">
        <v>650000</v>
      </c>
      <c r="G21" s="7">
        <f t="shared" si="4"/>
        <v>1898782.9000000018</v>
      </c>
      <c r="H21" s="7">
        <f t="shared" si="0"/>
        <v>2384745.370000002</v>
      </c>
      <c r="I21" s="7">
        <f t="shared" si="1"/>
        <v>6821.0457010112386</v>
      </c>
      <c r="J21" s="7">
        <f t="shared" si="2"/>
        <v>5431.0557010112389</v>
      </c>
    </row>
    <row r="22" spans="1:11" x14ac:dyDescent="0.25">
      <c r="D22" s="7"/>
      <c r="E22" s="7"/>
      <c r="F22" s="7"/>
      <c r="G22" s="7"/>
      <c r="H22" s="7"/>
      <c r="I22" s="7"/>
    </row>
    <row r="23" spans="1:11" x14ac:dyDescent="0.25">
      <c r="A23" s="6" t="s">
        <v>70</v>
      </c>
      <c r="D23" s="7"/>
      <c r="E23" s="7">
        <f>SUM(E10:E21)</f>
        <v>6802752</v>
      </c>
      <c r="F23" s="7">
        <f>SUM(F10:F21)</f>
        <v>7725000</v>
      </c>
      <c r="G23" s="7">
        <f>+G21</f>
        <v>1898782.9000000018</v>
      </c>
      <c r="H23" s="7"/>
      <c r="I23" s="14" t="s">
        <v>89</v>
      </c>
      <c r="J23" s="15">
        <f>SUM(J10:J21)</f>
        <v>79530.481777000401</v>
      </c>
    </row>
    <row r="24" spans="1:11" x14ac:dyDescent="0.25">
      <c r="D24" s="7"/>
      <c r="E24" s="7"/>
      <c r="F24" s="7"/>
      <c r="G24" s="7" t="s">
        <v>0</v>
      </c>
      <c r="H24" s="7"/>
      <c r="I24" s="7"/>
    </row>
    <row r="25" spans="1:11" x14ac:dyDescent="0.25">
      <c r="D25" s="25" t="s">
        <v>0</v>
      </c>
      <c r="E25" s="26" t="s">
        <v>0</v>
      </c>
      <c r="F25" s="25" t="s">
        <v>0</v>
      </c>
      <c r="G25" s="25">
        <v>1898755.55</v>
      </c>
      <c r="H25" s="7" t="s">
        <v>91</v>
      </c>
      <c r="I25" s="7"/>
    </row>
    <row r="26" spans="1:11" x14ac:dyDescent="0.25">
      <c r="D26" s="7"/>
      <c r="E26" s="7"/>
      <c r="F26" s="7" t="s">
        <v>0</v>
      </c>
      <c r="G26" s="7"/>
      <c r="H26" s="7"/>
      <c r="I26" s="7"/>
    </row>
    <row r="27" spans="1:11" x14ac:dyDescent="0.25">
      <c r="C27" s="33" t="s">
        <v>92</v>
      </c>
      <c r="D27" s="32"/>
      <c r="E27" s="32"/>
      <c r="F27" s="7" t="s">
        <v>0</v>
      </c>
      <c r="G27" s="7" t="s">
        <v>0</v>
      </c>
      <c r="H27" s="7"/>
      <c r="I27" s="7"/>
    </row>
    <row r="28" spans="1:11" x14ac:dyDescent="0.25">
      <c r="C28" s="33" t="s">
        <v>93</v>
      </c>
      <c r="D28" s="32"/>
      <c r="E28" s="7"/>
      <c r="F28" s="7" t="s">
        <v>0</v>
      </c>
      <c r="G28" s="7" t="s">
        <v>0</v>
      </c>
      <c r="H28" s="24" t="s">
        <v>0</v>
      </c>
      <c r="I28" s="7"/>
    </row>
    <row r="29" spans="1:11" x14ac:dyDescent="0.25">
      <c r="D29" s="7"/>
      <c r="E29" s="7"/>
      <c r="F29" s="7" t="s">
        <v>0</v>
      </c>
      <c r="G29" s="7"/>
      <c r="H29" s="24" t="s">
        <v>0</v>
      </c>
      <c r="I29" s="7"/>
    </row>
    <row r="30" spans="1:11" x14ac:dyDescent="0.25">
      <c r="D30" s="7"/>
      <c r="E30" s="7"/>
      <c r="F30" s="7" t="s">
        <v>0</v>
      </c>
      <c r="G30" s="7"/>
      <c r="H30" s="5" t="s">
        <v>0</v>
      </c>
      <c r="I30" s="14" t="s">
        <v>0</v>
      </c>
      <c r="J30" s="15" t="s">
        <v>0</v>
      </c>
    </row>
    <row r="31" spans="1:11" x14ac:dyDescent="0.25">
      <c r="D31" s="7"/>
      <c r="E31" s="7"/>
      <c r="F31" s="1"/>
      <c r="G31" s="1"/>
      <c r="H31" s="2" t="s">
        <v>0</v>
      </c>
      <c r="I31" s="27"/>
      <c r="J31" s="28"/>
    </row>
    <row r="32" spans="1:11" x14ac:dyDescent="0.25">
      <c r="D32" s="7"/>
      <c r="E32" s="7"/>
      <c r="F32" s="1" t="s">
        <v>0</v>
      </c>
      <c r="G32" s="1"/>
      <c r="H32" s="24" t="s">
        <v>0</v>
      </c>
      <c r="I32" s="27" t="s">
        <v>0</v>
      </c>
      <c r="J32" s="31" t="s">
        <v>0</v>
      </c>
    </row>
    <row r="33" spans="4:10" x14ac:dyDescent="0.25">
      <c r="D33" s="7"/>
      <c r="E33" s="7"/>
      <c r="F33" s="7"/>
      <c r="G33" s="7"/>
      <c r="H33" s="7"/>
      <c r="I33" s="29"/>
      <c r="J33" s="30"/>
    </row>
    <row r="34" spans="4:10" x14ac:dyDescent="0.25">
      <c r="D34" s="7"/>
      <c r="E34" s="7"/>
      <c r="F34" s="7" t="s">
        <v>0</v>
      </c>
      <c r="G34" s="7"/>
      <c r="H34" s="7" t="s">
        <v>0</v>
      </c>
      <c r="I34" s="7"/>
      <c r="J34" s="24" t="s">
        <v>0</v>
      </c>
    </row>
    <row r="35" spans="4:10" x14ac:dyDescent="0.25">
      <c r="D35" s="7"/>
      <c r="E35" s="7"/>
      <c r="F35" s="7"/>
      <c r="G35" s="7"/>
      <c r="H35" s="7" t="s">
        <v>0</v>
      </c>
      <c r="I35" s="7"/>
      <c r="J35" s="5" t="s">
        <v>0</v>
      </c>
    </row>
    <row r="36" spans="4:10" x14ac:dyDescent="0.25">
      <c r="D36" s="1"/>
      <c r="E36" s="1"/>
      <c r="F36" s="1"/>
      <c r="G36" s="1"/>
      <c r="H36" s="1"/>
      <c r="I36" s="1"/>
      <c r="J36" s="2" t="s">
        <v>0</v>
      </c>
    </row>
    <row r="37" spans="4:10" x14ac:dyDescent="0.25">
      <c r="D37" s="1"/>
      <c r="E37" s="1"/>
      <c r="F37" s="1"/>
      <c r="G37" s="1"/>
      <c r="H37" s="1" t="s">
        <v>0</v>
      </c>
      <c r="I37" s="1"/>
      <c r="J37" s="2" t="s">
        <v>0</v>
      </c>
    </row>
    <row r="38" spans="4:10" x14ac:dyDescent="0.25">
      <c r="D38" s="1"/>
      <c r="E38" s="1"/>
      <c r="F38" s="1"/>
      <c r="G38" s="1"/>
      <c r="H38" s="1"/>
      <c r="I38" s="1"/>
    </row>
    <row r="39" spans="4:10" x14ac:dyDescent="0.25">
      <c r="D39" s="1"/>
      <c r="E39" s="1"/>
      <c r="F39" s="1"/>
      <c r="G39" s="1"/>
      <c r="H39" s="1"/>
      <c r="I39" s="1"/>
      <c r="J39" s="5" t="s">
        <v>0</v>
      </c>
    </row>
    <row r="40" spans="4:10" x14ac:dyDescent="0.25">
      <c r="D40" s="1"/>
      <c r="E40" s="1"/>
      <c r="F40" s="1"/>
      <c r="G40" s="1"/>
      <c r="H40" s="1"/>
      <c r="I40" s="1"/>
    </row>
    <row r="41" spans="4:10" x14ac:dyDescent="0.25">
      <c r="D41" s="1"/>
      <c r="E41" s="1"/>
      <c r="F41" s="1"/>
      <c r="G41" s="1"/>
      <c r="H41" s="1"/>
      <c r="I41" s="1"/>
    </row>
    <row r="42" spans="4:10" x14ac:dyDescent="0.25">
      <c r="D42" s="1"/>
      <c r="E42" s="1"/>
      <c r="F42" s="1"/>
      <c r="G42" s="1"/>
      <c r="H42" s="1"/>
      <c r="I42" s="1"/>
    </row>
    <row r="43" spans="4:10" x14ac:dyDescent="0.25">
      <c r="D43" s="1"/>
      <c r="E43" s="1"/>
      <c r="F43" s="1"/>
      <c r="G43" s="1"/>
      <c r="H43" s="1"/>
      <c r="I43" s="1"/>
    </row>
    <row r="44" spans="4:10" x14ac:dyDescent="0.25">
      <c r="D44" s="1"/>
      <c r="E44" s="1"/>
      <c r="F44" s="1"/>
      <c r="G44" s="1"/>
      <c r="H44" s="1"/>
      <c r="I44" s="1"/>
    </row>
    <row r="45" spans="4:10" x14ac:dyDescent="0.25">
      <c r="D45" s="1"/>
      <c r="E45" s="1"/>
      <c r="F45" s="1"/>
      <c r="G45" s="1"/>
      <c r="H45" s="1"/>
      <c r="I45" s="1"/>
    </row>
    <row r="46" spans="4:10" x14ac:dyDescent="0.25">
      <c r="D46" s="1"/>
      <c r="E46" s="1"/>
      <c r="F46" s="1"/>
      <c r="G46" s="1"/>
      <c r="H46" s="1"/>
      <c r="I46" s="1"/>
    </row>
    <row r="47" spans="4:10" x14ac:dyDescent="0.25">
      <c r="D47" s="1"/>
      <c r="E47" s="1"/>
      <c r="F47" s="1"/>
      <c r="G47" s="1"/>
      <c r="H47" s="1"/>
      <c r="I47" s="1"/>
    </row>
    <row r="48" spans="4:10" x14ac:dyDescent="0.25">
      <c r="D48" s="1"/>
      <c r="E48" s="1"/>
      <c r="F48" s="1"/>
      <c r="G48" s="1"/>
      <c r="H48" s="1"/>
      <c r="I48" s="1"/>
    </row>
    <row r="49" spans="4:9" x14ac:dyDescent="0.25">
      <c r="D49" s="1"/>
      <c r="E49" s="1"/>
      <c r="F49" s="1"/>
      <c r="G49" s="1"/>
      <c r="H49" s="1"/>
      <c r="I49" s="1"/>
    </row>
    <row r="50" spans="4:9" x14ac:dyDescent="0.25">
      <c r="D50" s="1"/>
      <c r="E50" s="1"/>
      <c r="F50" s="1"/>
      <c r="G50" s="1"/>
      <c r="H50" s="1"/>
      <c r="I50" s="1"/>
    </row>
    <row r="51" spans="4:9" x14ac:dyDescent="0.25">
      <c r="D51" s="1"/>
      <c r="E51" s="1"/>
      <c r="F51" s="1"/>
      <c r="G51" s="1"/>
      <c r="H51" s="1"/>
      <c r="I51" s="1"/>
    </row>
    <row r="52" spans="4:9" x14ac:dyDescent="0.25">
      <c r="D52" s="1"/>
      <c r="E52" s="1"/>
      <c r="F52" s="1"/>
      <c r="G52" s="1"/>
      <c r="H52" s="1"/>
      <c r="I52" s="1"/>
    </row>
    <row r="53" spans="4:9" x14ac:dyDescent="0.25">
      <c r="D53" s="1"/>
      <c r="E53" s="1"/>
      <c r="F53" s="1"/>
      <c r="G53" s="1"/>
      <c r="H53" s="1"/>
      <c r="I53" s="1"/>
    </row>
    <row r="54" spans="4:9" x14ac:dyDescent="0.25">
      <c r="D54" s="1"/>
      <c r="E54" s="1"/>
      <c r="F54" s="1"/>
      <c r="G54" s="1"/>
      <c r="H54" s="1"/>
      <c r="I54" s="1"/>
    </row>
    <row r="55" spans="4:9" x14ac:dyDescent="0.25">
      <c r="D55" s="1"/>
      <c r="E55" s="1"/>
      <c r="F55" s="1"/>
      <c r="G55" s="1"/>
      <c r="H55" s="1"/>
      <c r="I55" s="1"/>
    </row>
    <row r="56" spans="4:9" x14ac:dyDescent="0.25">
      <c r="D56" s="1"/>
      <c r="E56" s="1"/>
      <c r="F56" s="1"/>
      <c r="G56" s="1"/>
      <c r="H56" s="1"/>
      <c r="I56" s="1"/>
    </row>
    <row r="57" spans="4:9" x14ac:dyDescent="0.25">
      <c r="D57" s="1"/>
      <c r="E57" s="1"/>
      <c r="F57" s="1"/>
      <c r="G57" s="1"/>
      <c r="H57" s="1"/>
      <c r="I57" s="1"/>
    </row>
    <row r="58" spans="4:9" x14ac:dyDescent="0.25">
      <c r="D58" s="1"/>
      <c r="E58" s="1"/>
      <c r="F58" s="1"/>
      <c r="G58" s="1"/>
      <c r="H58" s="1"/>
      <c r="I58" s="1"/>
    </row>
    <row r="59" spans="4:9" x14ac:dyDescent="0.25">
      <c r="D59" s="1"/>
      <c r="E59" s="1"/>
      <c r="F59" s="1"/>
      <c r="G59" s="1"/>
      <c r="H59" s="1"/>
      <c r="I59" s="1"/>
    </row>
    <row r="60" spans="4:9" x14ac:dyDescent="0.25">
      <c r="D60" s="1"/>
      <c r="E60" s="1"/>
      <c r="F60" s="1"/>
      <c r="G60" s="1"/>
      <c r="H60" s="1"/>
      <c r="I60" s="1"/>
    </row>
    <row r="61" spans="4:9" x14ac:dyDescent="0.25">
      <c r="D61" s="1"/>
      <c r="E61" s="1"/>
      <c r="F61" s="1"/>
      <c r="G61" s="1"/>
      <c r="H61" s="1"/>
      <c r="I61" s="1"/>
    </row>
    <row r="62" spans="4:9" x14ac:dyDescent="0.25">
      <c r="D62" s="1"/>
      <c r="E62" s="1"/>
      <c r="F62" s="1"/>
      <c r="G62" s="1"/>
      <c r="H62" s="1"/>
      <c r="I62" s="1"/>
    </row>
    <row r="63" spans="4:9" x14ac:dyDescent="0.25">
      <c r="D63" s="1"/>
      <c r="E63" s="1"/>
      <c r="F63" s="1"/>
      <c r="G63" s="1"/>
      <c r="H63" s="1"/>
      <c r="I63" s="1"/>
    </row>
    <row r="64" spans="4:9" x14ac:dyDescent="0.25">
      <c r="D64" s="1"/>
      <c r="E64" s="1"/>
      <c r="F64" s="1"/>
      <c r="G64" s="1"/>
      <c r="H64" s="1"/>
      <c r="I64" s="1"/>
    </row>
    <row r="65" spans="4:9" x14ac:dyDescent="0.25">
      <c r="D65" s="1"/>
      <c r="E65" s="1"/>
      <c r="F65" s="1"/>
      <c r="G65" s="1"/>
      <c r="H65" s="1"/>
      <c r="I65" s="1"/>
    </row>
    <row r="66" spans="4:9" x14ac:dyDescent="0.25">
      <c r="D66" s="1"/>
      <c r="E66" s="1"/>
      <c r="F66" s="1"/>
      <c r="G66" s="1"/>
      <c r="H66" s="1"/>
      <c r="I66" s="1"/>
    </row>
    <row r="67" spans="4:9" x14ac:dyDescent="0.25">
      <c r="D67" s="1"/>
      <c r="E67" s="1"/>
      <c r="F67" s="1"/>
      <c r="G67" s="1"/>
      <c r="H67" s="1"/>
      <c r="I67" s="1"/>
    </row>
    <row r="68" spans="4:9" x14ac:dyDescent="0.25">
      <c r="D68" s="1"/>
      <c r="E68" s="1"/>
      <c r="F68" s="1"/>
      <c r="G68" s="1"/>
      <c r="H68" s="1"/>
      <c r="I68" s="1"/>
    </row>
    <row r="69" spans="4:9" x14ac:dyDescent="0.25">
      <c r="D69" s="1"/>
      <c r="E69" s="1"/>
      <c r="F69" s="1"/>
      <c r="G69" s="1"/>
      <c r="H69" s="1"/>
      <c r="I69" s="1"/>
    </row>
    <row r="70" spans="4:9" x14ac:dyDescent="0.25">
      <c r="D70" s="1"/>
      <c r="E70" s="1"/>
      <c r="F70" s="1"/>
      <c r="G70" s="1"/>
      <c r="H70" s="1"/>
      <c r="I70" s="1"/>
    </row>
    <row r="71" spans="4:9" x14ac:dyDescent="0.25">
      <c r="D71" s="1"/>
      <c r="E71" s="1"/>
      <c r="F71" s="1"/>
      <c r="G71" s="1"/>
      <c r="H71" s="1"/>
      <c r="I71" s="1"/>
    </row>
    <row r="72" spans="4:9" x14ac:dyDescent="0.25">
      <c r="D72" s="1"/>
      <c r="E72" s="1"/>
      <c r="F72" s="1"/>
      <c r="G72" s="1"/>
      <c r="H72" s="1"/>
      <c r="I72" s="1"/>
    </row>
    <row r="73" spans="4:9" x14ac:dyDescent="0.25">
      <c r="D73" s="1"/>
      <c r="E73" s="1"/>
      <c r="F73" s="1"/>
      <c r="G73" s="1"/>
      <c r="H73" s="1"/>
      <c r="I73" s="1"/>
    </row>
    <row r="74" spans="4:9" x14ac:dyDescent="0.25">
      <c r="D74" s="1"/>
      <c r="E74" s="1"/>
      <c r="F74" s="1"/>
      <c r="G74" s="1"/>
      <c r="H74" s="1"/>
      <c r="I74" s="1"/>
    </row>
    <row r="75" spans="4:9" x14ac:dyDescent="0.25">
      <c r="D75" s="1"/>
      <c r="E75" s="1"/>
      <c r="F75" s="1"/>
      <c r="G75" s="1"/>
      <c r="H75" s="1"/>
      <c r="I75" s="1"/>
    </row>
    <row r="76" spans="4:9" x14ac:dyDescent="0.25">
      <c r="D76" s="1"/>
      <c r="E76" s="1"/>
      <c r="F76" s="1"/>
      <c r="G76" s="1"/>
      <c r="H76" s="1"/>
      <c r="I76" s="1"/>
    </row>
    <row r="77" spans="4:9" x14ac:dyDescent="0.25">
      <c r="D77" s="1"/>
      <c r="E77" s="1"/>
      <c r="F77" s="1"/>
      <c r="G77" s="1"/>
      <c r="H77" s="1"/>
      <c r="I77" s="1"/>
    </row>
    <row r="78" spans="4:9" x14ac:dyDescent="0.25">
      <c r="D78" s="1"/>
      <c r="E78" s="1"/>
      <c r="F78" s="1"/>
      <c r="G78" s="1"/>
      <c r="H78" s="1"/>
      <c r="I78" s="1"/>
    </row>
    <row r="79" spans="4:9" x14ac:dyDescent="0.25">
      <c r="D79" s="1"/>
      <c r="E79" s="1"/>
      <c r="F79" s="1"/>
      <c r="G79" s="1"/>
      <c r="H79" s="1"/>
      <c r="I79" s="1"/>
    </row>
    <row r="80" spans="4:9" x14ac:dyDescent="0.25">
      <c r="D80" s="1"/>
      <c r="E80" s="1"/>
      <c r="F80" s="1"/>
      <c r="G80" s="1"/>
      <c r="H80" s="1"/>
      <c r="I80" s="1"/>
    </row>
    <row r="81" spans="4:9" x14ac:dyDescent="0.25">
      <c r="D81" s="1"/>
      <c r="E81" s="1"/>
      <c r="F81" s="1"/>
      <c r="G81" s="1"/>
      <c r="H81" s="1"/>
      <c r="I81" s="1"/>
    </row>
    <row r="82" spans="4:9" x14ac:dyDescent="0.25">
      <c r="D82" s="1"/>
      <c r="E82" s="1"/>
      <c r="F82" s="1"/>
      <c r="G82" s="1"/>
      <c r="H82" s="1"/>
      <c r="I82" s="1"/>
    </row>
    <row r="83" spans="4:9" x14ac:dyDescent="0.25">
      <c r="D83" s="1"/>
      <c r="E83" s="1"/>
      <c r="F83" s="1"/>
      <c r="G83" s="1"/>
      <c r="H83" s="1"/>
      <c r="I83" s="1"/>
    </row>
    <row r="84" spans="4:9" x14ac:dyDescent="0.25">
      <c r="D84" s="1"/>
      <c r="E84" s="1"/>
      <c r="F84" s="1"/>
      <c r="G84" s="1"/>
      <c r="H84" s="1"/>
      <c r="I84" s="1"/>
    </row>
    <row r="85" spans="4:9" x14ac:dyDescent="0.25">
      <c r="D85" s="1"/>
      <c r="E85" s="1"/>
      <c r="F85" s="1"/>
      <c r="G85" s="1"/>
      <c r="H85" s="1"/>
      <c r="I85" s="1"/>
    </row>
    <row r="86" spans="4:9" x14ac:dyDescent="0.25">
      <c r="D86" s="1"/>
      <c r="E86" s="1"/>
      <c r="F86" s="1"/>
      <c r="G86" s="1"/>
      <c r="H86" s="1"/>
      <c r="I86" s="1"/>
    </row>
    <row r="87" spans="4:9" x14ac:dyDescent="0.25">
      <c r="D87" s="1"/>
      <c r="E87" s="1"/>
      <c r="F87" s="1"/>
      <c r="G87" s="1"/>
      <c r="H87" s="1"/>
      <c r="I87" s="1"/>
    </row>
    <row r="88" spans="4:9" x14ac:dyDescent="0.25">
      <c r="D88" s="1"/>
      <c r="E88" s="1"/>
      <c r="F88" s="1"/>
      <c r="G88" s="1"/>
      <c r="H88" s="1"/>
      <c r="I88" s="1"/>
    </row>
    <row r="89" spans="4:9" x14ac:dyDescent="0.25">
      <c r="D89" s="1"/>
      <c r="E89" s="1"/>
      <c r="F89" s="1"/>
      <c r="G89" s="1"/>
      <c r="H89" s="1"/>
      <c r="I89" s="1"/>
    </row>
    <row r="90" spans="4:9" x14ac:dyDescent="0.25">
      <c r="D90" s="1"/>
      <c r="E90" s="1"/>
      <c r="F90" s="1"/>
      <c r="G90" s="1"/>
      <c r="H90" s="1"/>
      <c r="I90" s="1"/>
    </row>
    <row r="91" spans="4:9" x14ac:dyDescent="0.25">
      <c r="D91" s="1"/>
      <c r="E91" s="1"/>
      <c r="F91" s="1"/>
      <c r="G91" s="1"/>
      <c r="H91" s="1"/>
      <c r="I91" s="1"/>
    </row>
    <row r="92" spans="4:9" x14ac:dyDescent="0.25">
      <c r="D92" s="1"/>
      <c r="E92" s="1"/>
      <c r="F92" s="1"/>
      <c r="G92" s="1"/>
      <c r="H92" s="1"/>
      <c r="I92" s="1"/>
    </row>
    <row r="93" spans="4:9" x14ac:dyDescent="0.25">
      <c r="D93" s="1"/>
      <c r="E93" s="1"/>
      <c r="F93" s="1"/>
      <c r="G93" s="1"/>
      <c r="H93" s="1"/>
      <c r="I93" s="1"/>
    </row>
    <row r="94" spans="4:9" x14ac:dyDescent="0.25">
      <c r="D94" s="1"/>
      <c r="E94" s="1"/>
      <c r="F94" s="1"/>
      <c r="G94" s="1"/>
      <c r="H94" s="1"/>
      <c r="I94" s="1"/>
    </row>
    <row r="95" spans="4:9" x14ac:dyDescent="0.25">
      <c r="D95" s="1"/>
      <c r="E95" s="1"/>
      <c r="F95" s="1"/>
      <c r="G95" s="1"/>
      <c r="H95" s="1"/>
      <c r="I95" s="1"/>
    </row>
    <row r="96" spans="4:9" x14ac:dyDescent="0.25">
      <c r="D96" s="1"/>
      <c r="E96" s="1"/>
      <c r="F96" s="1"/>
      <c r="G96" s="1"/>
      <c r="H96" s="1"/>
      <c r="I96" s="1"/>
    </row>
    <row r="97" spans="4:9" x14ac:dyDescent="0.25">
      <c r="D97" s="1"/>
      <c r="E97" s="1"/>
      <c r="F97" s="1"/>
      <c r="G97" s="1"/>
      <c r="H97" s="1"/>
      <c r="I97" s="1"/>
    </row>
    <row r="98" spans="4:9" x14ac:dyDescent="0.25">
      <c r="D98" s="1"/>
      <c r="E98" s="1"/>
      <c r="F98" s="1"/>
      <c r="G98" s="1"/>
      <c r="H98" s="1"/>
      <c r="I98" s="1"/>
    </row>
    <row r="99" spans="4:9" x14ac:dyDescent="0.25">
      <c r="D99" s="1"/>
      <c r="E99" s="1"/>
      <c r="F99" s="1"/>
      <c r="G99" s="1"/>
      <c r="H99" s="1"/>
      <c r="I99" s="1"/>
    </row>
    <row r="100" spans="4:9" x14ac:dyDescent="0.25">
      <c r="D100" s="1"/>
      <c r="E100" s="1"/>
      <c r="F100" s="1"/>
      <c r="G100" s="1"/>
      <c r="H100" s="1"/>
      <c r="I100" s="1"/>
    </row>
    <row r="101" spans="4:9" x14ac:dyDescent="0.25">
      <c r="D101" s="1"/>
      <c r="E101" s="1"/>
      <c r="F101" s="1"/>
      <c r="G101" s="1"/>
      <c r="H101" s="1"/>
      <c r="I101" s="1"/>
    </row>
    <row r="102" spans="4:9" x14ac:dyDescent="0.25">
      <c r="D102" s="1"/>
      <c r="E102" s="1"/>
      <c r="F102" s="1"/>
      <c r="G102" s="1"/>
      <c r="H102" s="1"/>
      <c r="I102" s="1"/>
    </row>
    <row r="103" spans="4:9" x14ac:dyDescent="0.25">
      <c r="D103" s="1"/>
      <c r="E103" s="1"/>
      <c r="F103" s="1"/>
      <c r="G103" s="1"/>
      <c r="H103" s="1"/>
      <c r="I103" s="1"/>
    </row>
    <row r="104" spans="4:9" x14ac:dyDescent="0.25">
      <c r="D104" s="1"/>
      <c r="E104" s="1"/>
      <c r="F104" s="1"/>
      <c r="G104" s="1"/>
      <c r="H104" s="1"/>
      <c r="I104" s="1"/>
    </row>
    <row r="105" spans="4:9" x14ac:dyDescent="0.25">
      <c r="D105" s="1"/>
      <c r="E105" s="1"/>
      <c r="F105" s="1"/>
      <c r="G105" s="1"/>
      <c r="H105" s="1"/>
      <c r="I105" s="1"/>
    </row>
    <row r="106" spans="4:9" x14ac:dyDescent="0.25">
      <c r="D106" s="1"/>
      <c r="E106" s="1"/>
      <c r="F106" s="1"/>
      <c r="G106" s="1"/>
      <c r="H106" s="1"/>
      <c r="I106" s="1"/>
    </row>
    <row r="107" spans="4:9" x14ac:dyDescent="0.25">
      <c r="D107" s="1"/>
      <c r="E107" s="1"/>
      <c r="F107" s="1"/>
      <c r="G107" s="1"/>
      <c r="H107" s="1"/>
      <c r="I107" s="1"/>
    </row>
    <row r="108" spans="4:9" x14ac:dyDescent="0.25">
      <c r="D108" s="1"/>
      <c r="E108" s="1"/>
      <c r="F108" s="1"/>
      <c r="G108" s="1"/>
      <c r="H108" s="1"/>
      <c r="I108" s="1"/>
    </row>
    <row r="109" spans="4:9" x14ac:dyDescent="0.25">
      <c r="D109" s="1"/>
      <c r="E109" s="1"/>
      <c r="F109" s="1"/>
      <c r="G109" s="1"/>
      <c r="H109" s="1"/>
      <c r="I109" s="1"/>
    </row>
    <row r="110" spans="4:9" x14ac:dyDescent="0.25">
      <c r="D110" s="1"/>
      <c r="E110" s="1"/>
      <c r="F110" s="1"/>
      <c r="G110" s="1"/>
      <c r="H110" s="1"/>
      <c r="I110" s="1"/>
    </row>
    <row r="111" spans="4:9" x14ac:dyDescent="0.25">
      <c r="D111" s="1"/>
      <c r="E111" s="1"/>
      <c r="F111" s="1"/>
      <c r="G111" s="1"/>
      <c r="H111" s="1"/>
      <c r="I111" s="1"/>
    </row>
    <row r="112" spans="4:9" x14ac:dyDescent="0.25">
      <c r="D112" s="1"/>
      <c r="E112" s="1"/>
      <c r="F112" s="1"/>
      <c r="G112" s="1"/>
      <c r="H112" s="1"/>
      <c r="I112" s="1"/>
    </row>
    <row r="113" spans="4:9" x14ac:dyDescent="0.25">
      <c r="D113" s="1"/>
      <c r="E113" s="1"/>
      <c r="F113" s="1"/>
      <c r="G113" s="1"/>
      <c r="H113" s="1"/>
      <c r="I113" s="1"/>
    </row>
    <row r="114" spans="4:9" x14ac:dyDescent="0.25">
      <c r="D114" s="1"/>
      <c r="E114" s="1"/>
      <c r="F114" s="1"/>
      <c r="G114" s="1"/>
      <c r="H114" s="1"/>
      <c r="I114" s="1"/>
    </row>
    <row r="115" spans="4:9" x14ac:dyDescent="0.25">
      <c r="D115" s="1"/>
      <c r="E115" s="1"/>
      <c r="F115" s="1"/>
      <c r="G115" s="1"/>
      <c r="H115" s="1"/>
      <c r="I115" s="1"/>
    </row>
    <row r="116" spans="4:9" x14ac:dyDescent="0.25">
      <c r="D116" s="1"/>
      <c r="E116" s="1"/>
      <c r="F116" s="1"/>
      <c r="G116" s="1"/>
      <c r="H116" s="1"/>
      <c r="I116" s="1"/>
    </row>
    <row r="117" spans="4:9" x14ac:dyDescent="0.25">
      <c r="D117" s="1"/>
      <c r="E117" s="1"/>
      <c r="F117" s="1"/>
      <c r="G117" s="1"/>
      <c r="H117" s="1"/>
      <c r="I117" s="1"/>
    </row>
    <row r="118" spans="4:9" x14ac:dyDescent="0.25">
      <c r="D118" s="1"/>
      <c r="E118" s="1"/>
      <c r="F118" s="1"/>
      <c r="G118" s="1"/>
      <c r="H118" s="1"/>
      <c r="I118" s="1"/>
    </row>
    <row r="119" spans="4:9" x14ac:dyDescent="0.25">
      <c r="D119" s="1"/>
      <c r="E119" s="1"/>
      <c r="F119" s="1"/>
      <c r="G119" s="1"/>
      <c r="H119" s="1"/>
      <c r="I119" s="1"/>
    </row>
    <row r="120" spans="4:9" x14ac:dyDescent="0.25">
      <c r="D120" s="1"/>
      <c r="E120" s="1"/>
      <c r="F120" s="1"/>
      <c r="G120" s="1"/>
      <c r="H120" s="1"/>
      <c r="I120" s="1"/>
    </row>
    <row r="121" spans="4:9" x14ac:dyDescent="0.25">
      <c r="D121" s="1"/>
      <c r="E121" s="1"/>
      <c r="F121" s="1"/>
      <c r="G121" s="1"/>
      <c r="H121" s="1"/>
      <c r="I121" s="1"/>
    </row>
    <row r="122" spans="4:9" x14ac:dyDescent="0.25">
      <c r="D122" s="1"/>
      <c r="E122" s="1"/>
      <c r="F122" s="1"/>
      <c r="G122" s="1"/>
      <c r="H122" s="1"/>
      <c r="I122" s="1"/>
    </row>
    <row r="123" spans="4:9" x14ac:dyDescent="0.25">
      <c r="D123" s="1"/>
      <c r="E123" s="1"/>
      <c r="F123" s="1"/>
      <c r="G123" s="1"/>
      <c r="H123" s="1"/>
      <c r="I123" s="1"/>
    </row>
    <row r="124" spans="4:9" x14ac:dyDescent="0.25">
      <c r="D124" s="1"/>
      <c r="E124" s="1"/>
      <c r="F124" s="1"/>
      <c r="G124" s="1"/>
      <c r="H124" s="1"/>
      <c r="I124" s="1"/>
    </row>
    <row r="125" spans="4:9" x14ac:dyDescent="0.25">
      <c r="D125" s="1"/>
      <c r="E125" s="1"/>
      <c r="F125" s="1"/>
      <c r="G125" s="1"/>
      <c r="H125" s="1"/>
      <c r="I125" s="1"/>
    </row>
    <row r="126" spans="4:9" x14ac:dyDescent="0.25">
      <c r="D126" s="1"/>
      <c r="E126" s="1"/>
      <c r="F126" s="1"/>
      <c r="G126" s="1"/>
      <c r="H126" s="1"/>
      <c r="I126" s="1"/>
    </row>
    <row r="127" spans="4:9" x14ac:dyDescent="0.25">
      <c r="D127" s="1"/>
      <c r="E127" s="1"/>
      <c r="F127" s="1"/>
      <c r="G127" s="1"/>
      <c r="H127" s="1"/>
      <c r="I127" s="1"/>
    </row>
    <row r="128" spans="4:9" x14ac:dyDescent="0.25">
      <c r="D128" s="1"/>
      <c r="E128" s="1"/>
      <c r="F128" s="1"/>
      <c r="G128" s="1"/>
      <c r="H128" s="1"/>
      <c r="I128" s="1"/>
    </row>
    <row r="129" spans="4:9" x14ac:dyDescent="0.25">
      <c r="D129" s="1"/>
      <c r="E129" s="1"/>
      <c r="F129" s="1"/>
      <c r="G129" s="1"/>
      <c r="H129" s="1"/>
      <c r="I129" s="1"/>
    </row>
    <row r="130" spans="4:9" x14ac:dyDescent="0.25">
      <c r="D130" s="1"/>
      <c r="E130" s="1"/>
      <c r="F130" s="1"/>
      <c r="G130" s="1"/>
      <c r="H130" s="1"/>
      <c r="I130" s="1"/>
    </row>
    <row r="131" spans="4:9" x14ac:dyDescent="0.25">
      <c r="D131" s="1"/>
      <c r="E131" s="1"/>
      <c r="F131" s="1"/>
      <c r="G131" s="1"/>
      <c r="H131" s="1"/>
      <c r="I131" s="1"/>
    </row>
    <row r="132" spans="4:9" x14ac:dyDescent="0.25">
      <c r="D132" s="1"/>
      <c r="E132" s="1"/>
      <c r="F132" s="1"/>
      <c r="G132" s="1"/>
      <c r="H132" s="1"/>
      <c r="I132" s="1"/>
    </row>
    <row r="133" spans="4:9" x14ac:dyDescent="0.25">
      <c r="D133" s="1"/>
      <c r="E133" s="1"/>
      <c r="F133" s="1"/>
      <c r="G133" s="1"/>
      <c r="H133" s="1"/>
      <c r="I133" s="1"/>
    </row>
    <row r="134" spans="4:9" x14ac:dyDescent="0.25">
      <c r="D134" s="1"/>
      <c r="E134" s="1"/>
      <c r="F134" s="1"/>
      <c r="G134" s="1"/>
      <c r="H134" s="1"/>
      <c r="I134" s="1"/>
    </row>
    <row r="135" spans="4:9" x14ac:dyDescent="0.25">
      <c r="D135" s="1"/>
      <c r="E135" s="1"/>
      <c r="F135" s="1"/>
      <c r="G135" s="1"/>
      <c r="H135" s="1"/>
      <c r="I135" s="1"/>
    </row>
    <row r="136" spans="4:9" x14ac:dyDescent="0.25">
      <c r="D136" s="1"/>
      <c r="E136" s="1"/>
      <c r="F136" s="1"/>
      <c r="G136" s="1"/>
      <c r="H136" s="1"/>
      <c r="I136" s="1"/>
    </row>
    <row r="137" spans="4:9" x14ac:dyDescent="0.25">
      <c r="D137" s="1"/>
      <c r="E137" s="1"/>
      <c r="F137" s="1"/>
      <c r="G137" s="1"/>
      <c r="H137" s="1"/>
      <c r="I137" s="1"/>
    </row>
    <row r="138" spans="4:9" x14ac:dyDescent="0.25">
      <c r="D138" s="1"/>
      <c r="E138" s="1"/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1"/>
      <c r="E182" s="1"/>
      <c r="F182" s="1"/>
      <c r="G182" s="1"/>
      <c r="H182" s="1"/>
      <c r="I182" s="1"/>
    </row>
    <row r="183" spans="4:9" x14ac:dyDescent="0.25">
      <c r="D183" s="1"/>
      <c r="E183" s="1"/>
      <c r="F183" s="1"/>
      <c r="G183" s="1"/>
      <c r="H183" s="1"/>
      <c r="I183" s="1"/>
    </row>
    <row r="184" spans="4:9" x14ac:dyDescent="0.25">
      <c r="D184" s="1"/>
      <c r="E184" s="1"/>
      <c r="F184" s="1"/>
      <c r="G184" s="1"/>
      <c r="H184" s="1"/>
      <c r="I184" s="1"/>
    </row>
    <row r="185" spans="4:9" x14ac:dyDescent="0.25">
      <c r="D185" s="1"/>
      <c r="E185" s="1"/>
      <c r="F185" s="1"/>
      <c r="G185" s="1"/>
      <c r="H185" s="1"/>
      <c r="I185" s="1"/>
    </row>
    <row r="186" spans="4:9" x14ac:dyDescent="0.25">
      <c r="D186" s="1"/>
      <c r="E186" s="1"/>
      <c r="F186" s="1"/>
      <c r="G186" s="1"/>
      <c r="H186" s="1"/>
      <c r="I186" s="1"/>
    </row>
    <row r="187" spans="4:9" x14ac:dyDescent="0.25">
      <c r="D187" s="1"/>
      <c r="E187" s="1"/>
      <c r="F187" s="1"/>
      <c r="G187" s="1"/>
      <c r="H187" s="1"/>
      <c r="I187" s="1"/>
    </row>
    <row r="188" spans="4:9" x14ac:dyDescent="0.25">
      <c r="D188" s="1"/>
      <c r="E188" s="1"/>
      <c r="F188" s="1"/>
      <c r="G188" s="1"/>
      <c r="H188" s="1"/>
      <c r="I188" s="1"/>
    </row>
    <row r="189" spans="4:9" x14ac:dyDescent="0.25">
      <c r="D189" s="1"/>
      <c r="E189" s="1"/>
      <c r="F189" s="1"/>
      <c r="G189" s="1"/>
      <c r="H189" s="1"/>
      <c r="I189" s="1"/>
    </row>
    <row r="190" spans="4:9" x14ac:dyDescent="0.25">
      <c r="D190" s="1"/>
      <c r="E190" s="1"/>
      <c r="F190" s="1"/>
      <c r="G190" s="1"/>
      <c r="H190" s="1"/>
      <c r="I190" s="1"/>
    </row>
    <row r="191" spans="4:9" x14ac:dyDescent="0.25">
      <c r="D191" s="1"/>
      <c r="E191" s="1"/>
      <c r="F191" s="1"/>
      <c r="G191" s="1"/>
      <c r="H191" s="1"/>
      <c r="I191" s="1"/>
    </row>
    <row r="192" spans="4:9" x14ac:dyDescent="0.25">
      <c r="D192" s="1"/>
      <c r="E192" s="1"/>
      <c r="F192" s="1"/>
      <c r="G192" s="1"/>
      <c r="H192" s="1"/>
      <c r="I192" s="1"/>
    </row>
    <row r="193" spans="4:9" x14ac:dyDescent="0.25">
      <c r="D193" s="1"/>
      <c r="E193" s="1"/>
      <c r="F193" s="1"/>
      <c r="G193" s="1"/>
      <c r="H193" s="1"/>
      <c r="I193" s="1"/>
    </row>
    <row r="194" spans="4:9" x14ac:dyDescent="0.25">
      <c r="D194" s="1"/>
      <c r="E194" s="1"/>
      <c r="F194" s="1"/>
      <c r="G194" s="1"/>
      <c r="H194" s="1"/>
      <c r="I194" s="1"/>
    </row>
    <row r="195" spans="4:9" x14ac:dyDescent="0.25">
      <c r="D195" s="1"/>
      <c r="E195" s="1"/>
      <c r="F195" s="1"/>
      <c r="G195" s="1"/>
      <c r="H195" s="1"/>
      <c r="I195" s="1"/>
    </row>
    <row r="196" spans="4:9" x14ac:dyDescent="0.25">
      <c r="D196" s="1"/>
      <c r="E196" s="1"/>
      <c r="F196" s="1"/>
      <c r="G196" s="1"/>
      <c r="H196" s="1"/>
      <c r="I196" s="1"/>
    </row>
    <row r="197" spans="4:9" x14ac:dyDescent="0.25">
      <c r="D197" s="1"/>
      <c r="E197" s="1"/>
      <c r="F197" s="1"/>
      <c r="G197" s="1"/>
      <c r="H197" s="1"/>
      <c r="I197" s="1"/>
    </row>
    <row r="198" spans="4:9" x14ac:dyDescent="0.25">
      <c r="D198" s="1"/>
      <c r="E198" s="1"/>
      <c r="F198" s="1"/>
      <c r="G198" s="1"/>
      <c r="H198" s="1"/>
      <c r="I19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2E1B-1A46-764D-97B5-777B4A6246E5}">
  <dimension ref="A4:M197"/>
  <sheetViews>
    <sheetView workbookViewId="0">
      <selection activeCell="H33" sqref="H33:J36"/>
    </sheetView>
  </sheetViews>
  <sheetFormatPr baseColWidth="10" defaultRowHeight="19" x14ac:dyDescent="0.25"/>
  <cols>
    <col min="1" max="1" width="17.1640625" style="6" customWidth="1"/>
    <col min="2" max="2" width="19.6640625" style="2" customWidth="1"/>
    <col min="3" max="3" width="17.83203125" style="2" customWidth="1"/>
    <col min="4" max="4" width="19.83203125" style="2" customWidth="1"/>
    <col min="5" max="5" width="18.5" style="2" customWidth="1"/>
    <col min="6" max="7" width="26.1640625" style="2" customWidth="1"/>
    <col min="8" max="8" width="21" style="2" customWidth="1"/>
    <col min="9" max="9" width="24" style="2" customWidth="1"/>
    <col min="10" max="10" width="21.83203125" style="2" customWidth="1"/>
    <col min="11" max="12" width="10.83203125" style="2"/>
    <col min="13" max="13" width="11.83203125" style="2" bestFit="1" customWidth="1"/>
    <col min="14" max="16384" width="10.83203125" style="2"/>
  </cols>
  <sheetData>
    <row r="4" spans="1:13" x14ac:dyDescent="0.25">
      <c r="E4" s="2" t="s">
        <v>7</v>
      </c>
      <c r="F4" s="2" t="s">
        <v>8</v>
      </c>
    </row>
    <row r="5" spans="1:13" x14ac:dyDescent="0.25">
      <c r="A5" s="6" t="s">
        <v>5</v>
      </c>
      <c r="D5" s="2" t="s">
        <v>54</v>
      </c>
      <c r="E5" s="1">
        <v>6410209</v>
      </c>
      <c r="F5" s="1">
        <f>+E5/12</f>
        <v>534184.08333333337</v>
      </c>
      <c r="G5" s="1"/>
    </row>
    <row r="7" spans="1:13" x14ac:dyDescent="0.25">
      <c r="A7" s="6" t="s">
        <v>3</v>
      </c>
      <c r="B7" s="7"/>
      <c r="C7" s="7"/>
      <c r="D7" s="7"/>
      <c r="E7" s="7">
        <f>+'FY 23'!G27</f>
        <v>3083940</v>
      </c>
      <c r="F7" s="7"/>
      <c r="G7" s="7"/>
      <c r="H7" s="7"/>
    </row>
    <row r="8" spans="1:13" x14ac:dyDescent="0.25">
      <c r="A8" s="8"/>
      <c r="B8" s="9"/>
      <c r="C8" s="9"/>
      <c r="D8" s="9"/>
      <c r="E8" s="10"/>
      <c r="F8" s="9"/>
      <c r="G8" s="9" t="s">
        <v>31</v>
      </c>
      <c r="H8" s="9" t="s">
        <v>13</v>
      </c>
      <c r="I8" s="10" t="s">
        <v>14</v>
      </c>
      <c r="J8" s="10" t="s">
        <v>16</v>
      </c>
    </row>
    <row r="9" spans="1:13" x14ac:dyDescent="0.25">
      <c r="A9" s="8" t="s">
        <v>1</v>
      </c>
      <c r="B9" s="9" t="s">
        <v>30</v>
      </c>
      <c r="C9" s="9" t="s">
        <v>9</v>
      </c>
      <c r="D9" s="9" t="s">
        <v>2</v>
      </c>
      <c r="E9" s="10" t="s">
        <v>10</v>
      </c>
      <c r="F9" s="9" t="s">
        <v>11</v>
      </c>
      <c r="G9" s="9" t="s">
        <v>32</v>
      </c>
      <c r="H9" s="9" t="s">
        <v>12</v>
      </c>
      <c r="I9" s="10" t="s">
        <v>15</v>
      </c>
      <c r="J9" s="10" t="s">
        <v>17</v>
      </c>
    </row>
    <row r="10" spans="1:13" x14ac:dyDescent="0.25">
      <c r="A10" s="11" t="s">
        <v>55</v>
      </c>
      <c r="B10" s="1">
        <v>516922.3</v>
      </c>
      <c r="C10" s="3">
        <v>4.07E-2</v>
      </c>
      <c r="D10" s="7">
        <v>1639.96</v>
      </c>
      <c r="E10" s="7">
        <f>+F5</f>
        <v>534184.08333333337</v>
      </c>
      <c r="F10" s="7">
        <v>900000</v>
      </c>
      <c r="G10" s="7">
        <f>+E7+E10-F10</f>
        <v>2718124.0833333335</v>
      </c>
      <c r="H10" s="7">
        <f t="shared" ref="H10:H21" si="0">+B10+G10</f>
        <v>3235046.3833333333</v>
      </c>
      <c r="I10" s="7">
        <f t="shared" ref="I10:I21" si="1">+D10/B10*H10</f>
        <v>10263.334870272251</v>
      </c>
      <c r="J10" s="7">
        <f t="shared" ref="J10:J21" si="2">+I10-D10</f>
        <v>8623.3748702722514</v>
      </c>
    </row>
    <row r="11" spans="1:13" x14ac:dyDescent="0.25">
      <c r="A11" s="6" t="s">
        <v>56</v>
      </c>
      <c r="B11" s="1">
        <v>516748.39</v>
      </c>
      <c r="C11" s="3">
        <v>4.2599999999999999E-2</v>
      </c>
      <c r="D11" s="7">
        <v>1834.87</v>
      </c>
      <c r="E11" s="7">
        <f t="shared" ref="E11:E21" si="3">+E10</f>
        <v>534184.08333333337</v>
      </c>
      <c r="F11" s="7">
        <v>200000</v>
      </c>
      <c r="G11" s="7">
        <f t="shared" ref="G11:G21" si="4">+G10+E11-F11</f>
        <v>3052308.166666667</v>
      </c>
      <c r="H11" s="7">
        <f t="shared" si="0"/>
        <v>3569056.5566666671</v>
      </c>
      <c r="I11" s="7">
        <f t="shared" si="1"/>
        <v>12673.004756010883</v>
      </c>
      <c r="J11" s="7">
        <f t="shared" si="2"/>
        <v>10838.134756010884</v>
      </c>
    </row>
    <row r="12" spans="1:13" x14ac:dyDescent="0.25">
      <c r="A12" s="6" t="s">
        <v>57</v>
      </c>
      <c r="B12" s="1">
        <v>419318.48</v>
      </c>
      <c r="C12" s="4">
        <v>4.2799999999999998E-2</v>
      </c>
      <c r="D12" s="7">
        <v>1495.93</v>
      </c>
      <c r="E12" s="7">
        <f t="shared" si="3"/>
        <v>534184.08333333337</v>
      </c>
      <c r="F12" s="7">
        <v>500000</v>
      </c>
      <c r="G12" s="7">
        <f t="shared" si="4"/>
        <v>3086492.2500000005</v>
      </c>
      <c r="H12" s="7">
        <f t="shared" si="0"/>
        <v>3505810.7300000004</v>
      </c>
      <c r="I12" s="7">
        <f t="shared" si="1"/>
        <v>12507.074444534142</v>
      </c>
      <c r="J12" s="7">
        <f t="shared" si="2"/>
        <v>11011.144444534142</v>
      </c>
    </row>
    <row r="13" spans="1:13" x14ac:dyDescent="0.25">
      <c r="A13" s="6" t="s">
        <v>58</v>
      </c>
      <c r="B13" s="1">
        <v>454804.47999999998</v>
      </c>
      <c r="C13" s="4">
        <v>4.2799999999999998E-2</v>
      </c>
      <c r="D13" s="7">
        <v>1570.01</v>
      </c>
      <c r="E13" s="7">
        <f t="shared" si="3"/>
        <v>534184.08333333337</v>
      </c>
      <c r="F13" s="7">
        <v>750000</v>
      </c>
      <c r="G13" s="7">
        <f t="shared" si="4"/>
        <v>2870676.333333334</v>
      </c>
      <c r="H13" s="7">
        <f t="shared" si="0"/>
        <v>3325480.8133333339</v>
      </c>
      <c r="I13" s="7">
        <f t="shared" si="1"/>
        <v>11479.742089922835</v>
      </c>
      <c r="J13" s="7">
        <f t="shared" si="2"/>
        <v>9909.7320899228343</v>
      </c>
    </row>
    <row r="14" spans="1:13" x14ac:dyDescent="0.25">
      <c r="A14" s="6" t="s">
        <v>59</v>
      </c>
      <c r="B14" s="1">
        <v>456488.81</v>
      </c>
      <c r="C14" s="4">
        <v>4.2799999999999998E-2</v>
      </c>
      <c r="D14" s="7">
        <v>1575.82</v>
      </c>
      <c r="E14" s="7">
        <f t="shared" si="3"/>
        <v>534184.08333333337</v>
      </c>
      <c r="F14" s="7">
        <v>750000</v>
      </c>
      <c r="G14" s="7">
        <f t="shared" si="4"/>
        <v>2654860.4166666674</v>
      </c>
      <c r="H14" s="7">
        <f t="shared" si="0"/>
        <v>3111349.2266666675</v>
      </c>
      <c r="I14" s="7">
        <f t="shared" si="1"/>
        <v>10740.518126536042</v>
      </c>
      <c r="J14" s="7">
        <f t="shared" si="2"/>
        <v>9164.6981265360428</v>
      </c>
    </row>
    <row r="15" spans="1:13" x14ac:dyDescent="0.25">
      <c r="A15" s="6" t="s">
        <v>60</v>
      </c>
      <c r="B15" s="1">
        <v>631416.93999999994</v>
      </c>
      <c r="C15" s="4">
        <v>4.2799999999999998E-2</v>
      </c>
      <c r="D15" s="7">
        <v>2252.34</v>
      </c>
      <c r="E15" s="7">
        <f t="shared" si="3"/>
        <v>534184.08333333337</v>
      </c>
      <c r="F15" s="7">
        <v>725000</v>
      </c>
      <c r="G15" s="7">
        <f t="shared" si="4"/>
        <v>2464044.5000000009</v>
      </c>
      <c r="H15" s="7">
        <f t="shared" si="0"/>
        <v>3095461.4400000009</v>
      </c>
      <c r="I15" s="7">
        <f t="shared" si="1"/>
        <v>11041.882436302078</v>
      </c>
      <c r="J15" s="7">
        <f t="shared" si="2"/>
        <v>8789.5424363020775</v>
      </c>
      <c r="M15" s="5" t="s">
        <v>0</v>
      </c>
    </row>
    <row r="16" spans="1:13" x14ac:dyDescent="0.25">
      <c r="A16" s="6" t="s">
        <v>61</v>
      </c>
      <c r="B16" s="1">
        <v>658603.88</v>
      </c>
      <c r="C16" s="4">
        <v>4.2700000000000002E-2</v>
      </c>
      <c r="D16" s="7">
        <v>2342.91</v>
      </c>
      <c r="E16" s="7">
        <f t="shared" si="3"/>
        <v>534184.08333333337</v>
      </c>
      <c r="F16" s="7">
        <v>425000</v>
      </c>
      <c r="G16" s="7">
        <f t="shared" si="4"/>
        <v>2573228.5833333344</v>
      </c>
      <c r="H16" s="7">
        <f t="shared" si="0"/>
        <v>3231832.4633333343</v>
      </c>
      <c r="I16" s="7">
        <f t="shared" si="1"/>
        <v>11496.88428295974</v>
      </c>
      <c r="J16" s="7">
        <f t="shared" si="2"/>
        <v>9153.9742829597399</v>
      </c>
      <c r="M16" s="5" t="s">
        <v>0</v>
      </c>
    </row>
    <row r="17" spans="1:10" x14ac:dyDescent="0.25">
      <c r="A17" s="6" t="s">
        <v>62</v>
      </c>
      <c r="B17" s="1">
        <v>330456.95</v>
      </c>
      <c r="C17" s="4">
        <v>4.2700000000000002E-2</v>
      </c>
      <c r="D17" s="7">
        <v>1099.71</v>
      </c>
      <c r="E17" s="7">
        <f t="shared" si="3"/>
        <v>534184.08333333337</v>
      </c>
      <c r="F17" s="7">
        <v>200000</v>
      </c>
      <c r="G17" s="7">
        <f t="shared" si="4"/>
        <v>2907412.6666666679</v>
      </c>
      <c r="H17" s="7">
        <f t="shared" si="0"/>
        <v>3237869.6166666681</v>
      </c>
      <c r="I17" s="7">
        <f t="shared" si="1"/>
        <v>10775.133027598607</v>
      </c>
      <c r="J17" s="7">
        <f t="shared" si="2"/>
        <v>9675.4230275986083</v>
      </c>
    </row>
    <row r="18" spans="1:10" x14ac:dyDescent="0.25">
      <c r="A18" s="6" t="s">
        <v>63</v>
      </c>
      <c r="B18" s="1">
        <v>440526.54</v>
      </c>
      <c r="C18" s="4">
        <v>4.2700000000000002E-2</v>
      </c>
      <c r="D18" s="7">
        <v>1567.12</v>
      </c>
      <c r="E18" s="7">
        <f t="shared" si="3"/>
        <v>534184.08333333337</v>
      </c>
      <c r="F18" s="7">
        <v>800000</v>
      </c>
      <c r="G18" s="7">
        <f t="shared" si="4"/>
        <v>2641596.7500000014</v>
      </c>
      <c r="H18" s="7">
        <f t="shared" si="0"/>
        <v>3082123.2900000014</v>
      </c>
      <c r="I18" s="7">
        <f t="shared" si="1"/>
        <v>10964.281630398027</v>
      </c>
      <c r="J18" s="7">
        <f t="shared" si="2"/>
        <v>9397.1616303980263</v>
      </c>
    </row>
    <row r="19" spans="1:10" x14ac:dyDescent="0.25">
      <c r="A19" s="6" t="s">
        <v>64</v>
      </c>
      <c r="B19" s="7">
        <v>331225.58</v>
      </c>
      <c r="C19" s="4">
        <v>4.2700000000000002E-2</v>
      </c>
      <c r="D19" s="7">
        <v>1140.29</v>
      </c>
      <c r="E19" s="7">
        <f t="shared" si="3"/>
        <v>534184.08333333337</v>
      </c>
      <c r="F19" s="7">
        <v>450000</v>
      </c>
      <c r="G19" s="7">
        <f t="shared" si="4"/>
        <v>2725780.8333333349</v>
      </c>
      <c r="H19" s="7">
        <f t="shared" si="0"/>
        <v>3057006.413333335</v>
      </c>
      <c r="I19" s="7">
        <f t="shared" si="1"/>
        <v>10524.168583416378</v>
      </c>
      <c r="J19" s="7">
        <f t="shared" si="2"/>
        <v>9383.8785834163791</v>
      </c>
    </row>
    <row r="20" spans="1:10" x14ac:dyDescent="0.25">
      <c r="A20" s="6" t="s">
        <v>65</v>
      </c>
      <c r="B20" s="7">
        <v>354935.14</v>
      </c>
      <c r="C20" s="4">
        <v>4.2700000000000002E-2</v>
      </c>
      <c r="D20" s="7">
        <v>1344.37</v>
      </c>
      <c r="E20" s="7">
        <f t="shared" si="3"/>
        <v>534184.08333333337</v>
      </c>
      <c r="F20" s="7">
        <v>500000</v>
      </c>
      <c r="G20" s="7">
        <f t="shared" si="4"/>
        <v>2759964.9166666684</v>
      </c>
      <c r="H20" s="7">
        <f t="shared" si="0"/>
        <v>3114900.0566666685</v>
      </c>
      <c r="I20" s="7">
        <f t="shared" si="1"/>
        <v>11798.15047104372</v>
      </c>
      <c r="J20" s="7">
        <f t="shared" si="2"/>
        <v>10453.780471043719</v>
      </c>
    </row>
    <row r="21" spans="1:10" x14ac:dyDescent="0.25">
      <c r="A21" s="6" t="s">
        <v>66</v>
      </c>
      <c r="B21" s="7">
        <v>414409.88</v>
      </c>
      <c r="C21" s="4">
        <v>4.2700000000000002E-2</v>
      </c>
      <c r="D21" s="7">
        <v>1331.55</v>
      </c>
      <c r="E21" s="7">
        <f t="shared" si="3"/>
        <v>534184.08333333337</v>
      </c>
      <c r="F21" s="7">
        <v>650000</v>
      </c>
      <c r="G21" s="7">
        <f t="shared" si="4"/>
        <v>2644149.0000000019</v>
      </c>
      <c r="H21" s="7">
        <f t="shared" si="0"/>
        <v>3058558.8800000018</v>
      </c>
      <c r="I21" s="7">
        <f t="shared" si="1"/>
        <v>9827.5264978335035</v>
      </c>
      <c r="J21" s="7">
        <f t="shared" si="2"/>
        <v>8495.9764978335043</v>
      </c>
    </row>
    <row r="22" spans="1:10" x14ac:dyDescent="0.25">
      <c r="D22" s="7"/>
      <c r="E22" s="7"/>
      <c r="F22" s="7"/>
      <c r="G22" s="7"/>
      <c r="H22" s="7"/>
      <c r="I22" s="7"/>
    </row>
    <row r="23" spans="1:10" x14ac:dyDescent="0.25">
      <c r="A23" s="6" t="s">
        <v>70</v>
      </c>
      <c r="D23" s="7"/>
      <c r="E23" s="7">
        <f>SUM(E10:E21)</f>
        <v>6410208.9999999991</v>
      </c>
      <c r="F23" s="7">
        <f>SUM(F10:F21)</f>
        <v>6850000</v>
      </c>
      <c r="G23" s="7">
        <f>+G21</f>
        <v>2644149.0000000019</v>
      </c>
      <c r="H23" s="7"/>
      <c r="I23" s="14" t="s">
        <v>68</v>
      </c>
      <c r="J23" s="15">
        <f>SUM(J10:J21)</f>
        <v>114896.82121682822</v>
      </c>
    </row>
    <row r="24" spans="1:10" ht="20" thickBot="1" x14ac:dyDescent="0.3">
      <c r="D24" s="7"/>
      <c r="E24" s="7"/>
      <c r="F24" s="7"/>
      <c r="G24" s="7" t="s">
        <v>0</v>
      </c>
      <c r="H24" s="7"/>
      <c r="I24" s="7"/>
    </row>
    <row r="25" spans="1:10" ht="20" thickBot="1" x14ac:dyDescent="0.3">
      <c r="D25" s="16"/>
      <c r="E25" s="17" t="s">
        <v>67</v>
      </c>
      <c r="F25" s="18" t="s">
        <v>69</v>
      </c>
      <c r="G25" s="19">
        <f>+G23</f>
        <v>2644149.0000000019</v>
      </c>
      <c r="H25" s="7"/>
      <c r="I25" s="7"/>
    </row>
    <row r="26" spans="1:10" x14ac:dyDescent="0.25">
      <c r="D26" s="7"/>
      <c r="E26" s="7"/>
      <c r="F26" s="7" t="s">
        <v>0</v>
      </c>
      <c r="G26" s="7"/>
      <c r="H26" s="7"/>
      <c r="I26" s="7"/>
    </row>
    <row r="27" spans="1:10" x14ac:dyDescent="0.25">
      <c r="D27" s="7" t="s">
        <v>0</v>
      </c>
      <c r="E27" s="7" t="s">
        <v>0</v>
      </c>
      <c r="F27" s="7"/>
      <c r="G27" s="7" t="s">
        <v>0</v>
      </c>
      <c r="H27" s="7"/>
      <c r="I27" s="7"/>
    </row>
    <row r="28" spans="1:10" x14ac:dyDescent="0.25">
      <c r="D28" s="7"/>
      <c r="E28" s="7"/>
      <c r="F28" s="7" t="s">
        <v>0</v>
      </c>
      <c r="G28" s="7" t="s">
        <v>0</v>
      </c>
      <c r="H28" s="7"/>
      <c r="I28" s="7"/>
    </row>
    <row r="29" spans="1:10" x14ac:dyDescent="0.25">
      <c r="D29" s="7"/>
      <c r="E29" s="7"/>
      <c r="F29" s="7"/>
      <c r="G29" s="7"/>
      <c r="H29" s="7"/>
      <c r="I29" s="14" t="s">
        <v>75</v>
      </c>
      <c r="J29" s="15">
        <f>+'FY 23'!J32</f>
        <v>61985.083164444324</v>
      </c>
    </row>
    <row r="30" spans="1:10" x14ac:dyDescent="0.25">
      <c r="D30" s="7"/>
      <c r="E30" s="7"/>
      <c r="F30" s="7"/>
      <c r="G30" s="7"/>
      <c r="H30" s="7"/>
      <c r="I30" s="14"/>
      <c r="J30" s="21"/>
    </row>
    <row r="31" spans="1:10" x14ac:dyDescent="0.25">
      <c r="D31" s="7"/>
      <c r="E31" s="7"/>
      <c r="F31" s="7"/>
      <c r="G31" s="7"/>
      <c r="H31" s="7"/>
      <c r="I31" s="22" t="s">
        <v>74</v>
      </c>
      <c r="J31" s="23">
        <f>+J29+J23</f>
        <v>176881.90438127256</v>
      </c>
    </row>
    <row r="32" spans="1:10" x14ac:dyDescent="0.25">
      <c r="D32" s="7"/>
      <c r="E32" s="7"/>
      <c r="F32" s="7"/>
      <c r="G32" s="7"/>
      <c r="H32" s="7"/>
      <c r="I32" s="7"/>
    </row>
    <row r="33" spans="4:10" x14ac:dyDescent="0.25">
      <c r="D33" s="7"/>
      <c r="E33" s="7"/>
      <c r="F33" s="7"/>
      <c r="G33" s="7"/>
    </row>
    <row r="34" spans="4:10" x14ac:dyDescent="0.25">
      <c r="D34" s="7"/>
      <c r="E34" s="7"/>
      <c r="F34" s="7"/>
      <c r="G34" s="7"/>
    </row>
    <row r="35" spans="4:10" x14ac:dyDescent="0.25">
      <c r="D35" s="1"/>
      <c r="E35" s="1"/>
      <c r="F35" s="1"/>
      <c r="G35" s="1"/>
    </row>
    <row r="36" spans="4:10" x14ac:dyDescent="0.25">
      <c r="D36" s="1"/>
      <c r="E36" s="1"/>
      <c r="F36" s="1"/>
      <c r="G36" s="1"/>
    </row>
    <row r="37" spans="4:10" x14ac:dyDescent="0.25">
      <c r="D37" s="1"/>
      <c r="E37" s="1"/>
      <c r="F37" s="1"/>
      <c r="G37" s="1"/>
      <c r="H37" s="1"/>
      <c r="I37" s="1"/>
    </row>
    <row r="38" spans="4:10" x14ac:dyDescent="0.25">
      <c r="D38" s="1"/>
      <c r="E38" s="1"/>
      <c r="F38" s="1"/>
      <c r="G38" s="1"/>
      <c r="H38" s="1"/>
      <c r="I38" s="1"/>
      <c r="J38" s="5" t="s">
        <v>0</v>
      </c>
    </row>
    <row r="39" spans="4:10" x14ac:dyDescent="0.25">
      <c r="D39" s="1"/>
      <c r="E39" s="1"/>
      <c r="F39" s="1"/>
      <c r="G39" s="1"/>
      <c r="H39" s="1"/>
      <c r="I39" s="1"/>
    </row>
    <row r="40" spans="4:10" x14ac:dyDescent="0.25">
      <c r="D40" s="1"/>
      <c r="E40" s="1"/>
      <c r="F40" s="1"/>
      <c r="G40" s="1"/>
      <c r="H40" s="1"/>
      <c r="I40" s="1"/>
    </row>
    <row r="41" spans="4:10" x14ac:dyDescent="0.25">
      <c r="D41" s="1"/>
      <c r="E41" s="1"/>
      <c r="F41" s="1"/>
      <c r="G41" s="1"/>
      <c r="H41" s="1"/>
      <c r="I41" s="1"/>
    </row>
    <row r="42" spans="4:10" x14ac:dyDescent="0.25">
      <c r="D42" s="1"/>
      <c r="E42" s="1"/>
      <c r="F42" s="1"/>
      <c r="G42" s="1"/>
      <c r="H42" s="1"/>
      <c r="I42" s="1"/>
    </row>
    <row r="43" spans="4:10" x14ac:dyDescent="0.25">
      <c r="D43" s="1"/>
      <c r="E43" s="1"/>
      <c r="F43" s="1"/>
      <c r="G43" s="1"/>
      <c r="H43" s="1"/>
      <c r="I43" s="1"/>
    </row>
    <row r="44" spans="4:10" x14ac:dyDescent="0.25">
      <c r="D44" s="1"/>
      <c r="E44" s="1"/>
      <c r="F44" s="1"/>
      <c r="G44" s="1"/>
      <c r="H44" s="1"/>
      <c r="I44" s="1"/>
    </row>
    <row r="45" spans="4:10" x14ac:dyDescent="0.25">
      <c r="D45" s="1"/>
      <c r="E45" s="1"/>
      <c r="F45" s="1"/>
      <c r="G45" s="1"/>
      <c r="H45" s="1"/>
      <c r="I45" s="1"/>
    </row>
    <row r="46" spans="4:10" x14ac:dyDescent="0.25">
      <c r="D46" s="1"/>
      <c r="E46" s="1"/>
      <c r="F46" s="1"/>
      <c r="G46" s="1"/>
      <c r="H46" s="1"/>
      <c r="I46" s="1"/>
    </row>
    <row r="47" spans="4:10" x14ac:dyDescent="0.25">
      <c r="D47" s="1"/>
      <c r="E47" s="1"/>
      <c r="F47" s="1"/>
      <c r="G47" s="1"/>
      <c r="H47" s="1"/>
      <c r="I47" s="1"/>
    </row>
    <row r="48" spans="4:10" x14ac:dyDescent="0.25">
      <c r="D48" s="1"/>
      <c r="E48" s="1"/>
      <c r="F48" s="1"/>
      <c r="G48" s="1"/>
      <c r="H48" s="1"/>
      <c r="I48" s="1"/>
    </row>
    <row r="49" spans="4:9" x14ac:dyDescent="0.25">
      <c r="D49" s="1"/>
      <c r="E49" s="1"/>
      <c r="F49" s="1"/>
      <c r="G49" s="1"/>
      <c r="H49" s="1"/>
      <c r="I49" s="1"/>
    </row>
    <row r="50" spans="4:9" x14ac:dyDescent="0.25">
      <c r="D50" s="1"/>
      <c r="E50" s="1"/>
      <c r="F50" s="1"/>
      <c r="G50" s="1"/>
      <c r="H50" s="1"/>
      <c r="I50" s="1"/>
    </row>
    <row r="51" spans="4:9" x14ac:dyDescent="0.25">
      <c r="D51" s="1"/>
      <c r="E51" s="1"/>
      <c r="F51" s="1"/>
      <c r="G51" s="1"/>
      <c r="H51" s="1"/>
      <c r="I51" s="1"/>
    </row>
    <row r="52" spans="4:9" x14ac:dyDescent="0.25">
      <c r="D52" s="1"/>
      <c r="E52" s="1"/>
      <c r="F52" s="1"/>
      <c r="G52" s="1"/>
      <c r="H52" s="1"/>
      <c r="I52" s="1"/>
    </row>
    <row r="53" spans="4:9" x14ac:dyDescent="0.25">
      <c r="D53" s="1"/>
      <c r="E53" s="1"/>
      <c r="F53" s="1"/>
      <c r="G53" s="1"/>
      <c r="H53" s="1"/>
      <c r="I53" s="1"/>
    </row>
    <row r="54" spans="4:9" x14ac:dyDescent="0.25">
      <c r="D54" s="1"/>
      <c r="E54" s="1"/>
      <c r="F54" s="1"/>
      <c r="G54" s="1"/>
      <c r="H54" s="1"/>
      <c r="I54" s="1"/>
    </row>
    <row r="55" spans="4:9" x14ac:dyDescent="0.25">
      <c r="D55" s="1"/>
      <c r="E55" s="1"/>
      <c r="F55" s="1"/>
      <c r="G55" s="1"/>
      <c r="H55" s="1"/>
      <c r="I55" s="1"/>
    </row>
    <row r="56" spans="4:9" x14ac:dyDescent="0.25">
      <c r="D56" s="1"/>
      <c r="E56" s="1"/>
      <c r="F56" s="1"/>
      <c r="G56" s="1"/>
      <c r="H56" s="1"/>
      <c r="I56" s="1"/>
    </row>
    <row r="57" spans="4:9" x14ac:dyDescent="0.25">
      <c r="D57" s="1"/>
      <c r="E57" s="1"/>
      <c r="F57" s="1"/>
      <c r="G57" s="1"/>
      <c r="H57" s="1"/>
      <c r="I57" s="1"/>
    </row>
    <row r="58" spans="4:9" x14ac:dyDescent="0.25">
      <c r="D58" s="1"/>
      <c r="E58" s="1"/>
      <c r="F58" s="1"/>
      <c r="G58" s="1"/>
      <c r="H58" s="1"/>
      <c r="I58" s="1"/>
    </row>
    <row r="59" spans="4:9" x14ac:dyDescent="0.25">
      <c r="D59" s="1"/>
      <c r="E59" s="1"/>
      <c r="F59" s="1"/>
      <c r="G59" s="1"/>
      <c r="H59" s="1"/>
      <c r="I59" s="1"/>
    </row>
    <row r="60" spans="4:9" x14ac:dyDescent="0.25">
      <c r="D60" s="1"/>
      <c r="E60" s="1"/>
      <c r="F60" s="1"/>
      <c r="G60" s="1"/>
      <c r="H60" s="1"/>
      <c r="I60" s="1"/>
    </row>
    <row r="61" spans="4:9" x14ac:dyDescent="0.25">
      <c r="D61" s="1"/>
      <c r="E61" s="1"/>
      <c r="F61" s="1"/>
      <c r="G61" s="1"/>
      <c r="H61" s="1"/>
      <c r="I61" s="1"/>
    </row>
    <row r="62" spans="4:9" x14ac:dyDescent="0.25">
      <c r="D62" s="1"/>
      <c r="E62" s="1"/>
      <c r="F62" s="1"/>
      <c r="G62" s="1"/>
      <c r="H62" s="1"/>
      <c r="I62" s="1"/>
    </row>
    <row r="63" spans="4:9" x14ac:dyDescent="0.25">
      <c r="D63" s="1"/>
      <c r="E63" s="1"/>
      <c r="F63" s="1"/>
      <c r="G63" s="1"/>
      <c r="H63" s="1"/>
      <c r="I63" s="1"/>
    </row>
    <row r="64" spans="4:9" x14ac:dyDescent="0.25">
      <c r="D64" s="1"/>
      <c r="E64" s="1"/>
      <c r="F64" s="1"/>
      <c r="G64" s="1"/>
      <c r="H64" s="1"/>
      <c r="I64" s="1"/>
    </row>
    <row r="65" spans="4:9" x14ac:dyDescent="0.25">
      <c r="D65" s="1"/>
      <c r="E65" s="1"/>
      <c r="F65" s="1"/>
      <c r="G65" s="1"/>
      <c r="H65" s="1"/>
      <c r="I65" s="1"/>
    </row>
    <row r="66" spans="4:9" x14ac:dyDescent="0.25">
      <c r="D66" s="1"/>
      <c r="E66" s="1"/>
      <c r="F66" s="1"/>
      <c r="G66" s="1"/>
      <c r="H66" s="1"/>
      <c r="I66" s="1"/>
    </row>
    <row r="67" spans="4:9" x14ac:dyDescent="0.25">
      <c r="D67" s="1"/>
      <c r="E67" s="1"/>
      <c r="F67" s="1"/>
      <c r="G67" s="1"/>
      <c r="H67" s="1"/>
      <c r="I67" s="1"/>
    </row>
    <row r="68" spans="4:9" x14ac:dyDescent="0.25">
      <c r="D68" s="1"/>
      <c r="E68" s="1"/>
      <c r="F68" s="1"/>
      <c r="G68" s="1"/>
      <c r="H68" s="1"/>
      <c r="I68" s="1"/>
    </row>
    <row r="69" spans="4:9" x14ac:dyDescent="0.25">
      <c r="D69" s="1"/>
      <c r="E69" s="1"/>
      <c r="F69" s="1"/>
      <c r="G69" s="1"/>
      <c r="H69" s="1"/>
      <c r="I69" s="1"/>
    </row>
    <row r="70" spans="4:9" x14ac:dyDescent="0.25">
      <c r="D70" s="1"/>
      <c r="E70" s="1"/>
      <c r="F70" s="1"/>
      <c r="G70" s="1"/>
      <c r="H70" s="1"/>
      <c r="I70" s="1"/>
    </row>
    <row r="71" spans="4:9" x14ac:dyDescent="0.25">
      <c r="D71" s="1"/>
      <c r="E71" s="1"/>
      <c r="F71" s="1"/>
      <c r="G71" s="1"/>
      <c r="H71" s="1"/>
      <c r="I71" s="1"/>
    </row>
    <row r="72" spans="4:9" x14ac:dyDescent="0.25">
      <c r="D72" s="1"/>
      <c r="E72" s="1"/>
      <c r="F72" s="1"/>
      <c r="G72" s="1"/>
      <c r="H72" s="1"/>
      <c r="I72" s="1"/>
    </row>
    <row r="73" spans="4:9" x14ac:dyDescent="0.25">
      <c r="D73" s="1"/>
      <c r="E73" s="1"/>
      <c r="F73" s="1"/>
      <c r="G73" s="1"/>
      <c r="H73" s="1"/>
      <c r="I73" s="1"/>
    </row>
    <row r="74" spans="4:9" x14ac:dyDescent="0.25">
      <c r="D74" s="1"/>
      <c r="E74" s="1"/>
      <c r="F74" s="1"/>
      <c r="G74" s="1"/>
      <c r="H74" s="1"/>
      <c r="I74" s="1"/>
    </row>
    <row r="75" spans="4:9" x14ac:dyDescent="0.25">
      <c r="D75" s="1"/>
      <c r="E75" s="1"/>
      <c r="F75" s="1"/>
      <c r="G75" s="1"/>
      <c r="H75" s="1"/>
      <c r="I75" s="1"/>
    </row>
    <row r="76" spans="4:9" x14ac:dyDescent="0.25">
      <c r="D76" s="1"/>
      <c r="E76" s="1"/>
      <c r="F76" s="1"/>
      <c r="G76" s="1"/>
      <c r="H76" s="1"/>
      <c r="I76" s="1"/>
    </row>
    <row r="77" spans="4:9" x14ac:dyDescent="0.25">
      <c r="D77" s="1"/>
      <c r="E77" s="1"/>
      <c r="F77" s="1"/>
      <c r="G77" s="1"/>
      <c r="H77" s="1"/>
      <c r="I77" s="1"/>
    </row>
    <row r="78" spans="4:9" x14ac:dyDescent="0.25">
      <c r="D78" s="1"/>
      <c r="E78" s="1"/>
      <c r="F78" s="1"/>
      <c r="G78" s="1"/>
      <c r="H78" s="1"/>
      <c r="I78" s="1"/>
    </row>
    <row r="79" spans="4:9" x14ac:dyDescent="0.25">
      <c r="D79" s="1"/>
      <c r="E79" s="1"/>
      <c r="F79" s="1"/>
      <c r="G79" s="1"/>
      <c r="H79" s="1"/>
      <c r="I79" s="1"/>
    </row>
    <row r="80" spans="4:9" x14ac:dyDescent="0.25">
      <c r="D80" s="1"/>
      <c r="E80" s="1"/>
      <c r="F80" s="1"/>
      <c r="G80" s="1"/>
      <c r="H80" s="1"/>
      <c r="I80" s="1"/>
    </row>
    <row r="81" spans="4:9" x14ac:dyDescent="0.25">
      <c r="D81" s="1"/>
      <c r="E81" s="1"/>
      <c r="F81" s="1"/>
      <c r="G81" s="1"/>
      <c r="H81" s="1"/>
      <c r="I81" s="1"/>
    </row>
    <row r="82" spans="4:9" x14ac:dyDescent="0.25">
      <c r="D82" s="1"/>
      <c r="E82" s="1"/>
      <c r="F82" s="1"/>
      <c r="G82" s="1"/>
      <c r="H82" s="1"/>
      <c r="I82" s="1"/>
    </row>
    <row r="83" spans="4:9" x14ac:dyDescent="0.25">
      <c r="D83" s="1"/>
      <c r="E83" s="1"/>
      <c r="F83" s="1"/>
      <c r="G83" s="1"/>
      <c r="H83" s="1"/>
      <c r="I83" s="1"/>
    </row>
    <row r="84" spans="4:9" x14ac:dyDescent="0.25">
      <c r="D84" s="1"/>
      <c r="E84" s="1"/>
      <c r="F84" s="1"/>
      <c r="G84" s="1"/>
      <c r="H84" s="1"/>
      <c r="I84" s="1"/>
    </row>
    <row r="85" spans="4:9" x14ac:dyDescent="0.25">
      <c r="D85" s="1"/>
      <c r="E85" s="1"/>
      <c r="F85" s="1"/>
      <c r="G85" s="1"/>
      <c r="H85" s="1"/>
      <c r="I85" s="1"/>
    </row>
    <row r="86" spans="4:9" x14ac:dyDescent="0.25">
      <c r="D86" s="1"/>
      <c r="E86" s="1"/>
      <c r="F86" s="1"/>
      <c r="G86" s="1"/>
      <c r="H86" s="1"/>
      <c r="I86" s="1"/>
    </row>
    <row r="87" spans="4:9" x14ac:dyDescent="0.25">
      <c r="D87" s="1"/>
      <c r="E87" s="1"/>
      <c r="F87" s="1"/>
      <c r="G87" s="1"/>
      <c r="H87" s="1"/>
      <c r="I87" s="1"/>
    </row>
    <row r="88" spans="4:9" x14ac:dyDescent="0.25">
      <c r="D88" s="1"/>
      <c r="E88" s="1"/>
      <c r="F88" s="1"/>
      <c r="G88" s="1"/>
      <c r="H88" s="1"/>
      <c r="I88" s="1"/>
    </row>
    <row r="89" spans="4:9" x14ac:dyDescent="0.25">
      <c r="D89" s="1"/>
      <c r="E89" s="1"/>
      <c r="F89" s="1"/>
      <c r="G89" s="1"/>
      <c r="H89" s="1"/>
      <c r="I89" s="1"/>
    </row>
    <row r="90" spans="4:9" x14ac:dyDescent="0.25">
      <c r="D90" s="1"/>
      <c r="E90" s="1"/>
      <c r="F90" s="1"/>
      <c r="G90" s="1"/>
      <c r="H90" s="1"/>
      <c r="I90" s="1"/>
    </row>
    <row r="91" spans="4:9" x14ac:dyDescent="0.25">
      <c r="D91" s="1"/>
      <c r="E91" s="1"/>
      <c r="F91" s="1"/>
      <c r="G91" s="1"/>
      <c r="H91" s="1"/>
      <c r="I91" s="1"/>
    </row>
    <row r="92" spans="4:9" x14ac:dyDescent="0.25">
      <c r="D92" s="1"/>
      <c r="E92" s="1"/>
      <c r="F92" s="1"/>
      <c r="G92" s="1"/>
      <c r="H92" s="1"/>
      <c r="I92" s="1"/>
    </row>
    <row r="93" spans="4:9" x14ac:dyDescent="0.25">
      <c r="D93" s="1"/>
      <c r="E93" s="1"/>
      <c r="F93" s="1"/>
      <c r="G93" s="1"/>
      <c r="H93" s="1"/>
      <c r="I93" s="1"/>
    </row>
    <row r="94" spans="4:9" x14ac:dyDescent="0.25">
      <c r="D94" s="1"/>
      <c r="E94" s="1"/>
      <c r="F94" s="1"/>
      <c r="G94" s="1"/>
      <c r="H94" s="1"/>
      <c r="I94" s="1"/>
    </row>
    <row r="95" spans="4:9" x14ac:dyDescent="0.25">
      <c r="D95" s="1"/>
      <c r="E95" s="1"/>
      <c r="F95" s="1"/>
      <c r="G95" s="1"/>
      <c r="H95" s="1"/>
      <c r="I95" s="1"/>
    </row>
    <row r="96" spans="4:9" x14ac:dyDescent="0.25">
      <c r="D96" s="1"/>
      <c r="E96" s="1"/>
      <c r="F96" s="1"/>
      <c r="G96" s="1"/>
      <c r="H96" s="1"/>
      <c r="I96" s="1"/>
    </row>
    <row r="97" spans="4:9" x14ac:dyDescent="0.25">
      <c r="D97" s="1"/>
      <c r="E97" s="1"/>
      <c r="F97" s="1"/>
      <c r="G97" s="1"/>
      <c r="H97" s="1"/>
      <c r="I97" s="1"/>
    </row>
    <row r="98" spans="4:9" x14ac:dyDescent="0.25">
      <c r="D98" s="1"/>
      <c r="E98" s="1"/>
      <c r="F98" s="1"/>
      <c r="G98" s="1"/>
      <c r="H98" s="1"/>
      <c r="I98" s="1"/>
    </row>
    <row r="99" spans="4:9" x14ac:dyDescent="0.25">
      <c r="D99" s="1"/>
      <c r="E99" s="1"/>
      <c r="F99" s="1"/>
      <c r="G99" s="1"/>
      <c r="H99" s="1"/>
      <c r="I99" s="1"/>
    </row>
    <row r="100" spans="4:9" x14ac:dyDescent="0.25">
      <c r="D100" s="1"/>
      <c r="E100" s="1"/>
      <c r="F100" s="1"/>
      <c r="G100" s="1"/>
      <c r="H100" s="1"/>
      <c r="I100" s="1"/>
    </row>
    <row r="101" spans="4:9" x14ac:dyDescent="0.25">
      <c r="D101" s="1"/>
      <c r="E101" s="1"/>
      <c r="F101" s="1"/>
      <c r="G101" s="1"/>
      <c r="H101" s="1"/>
      <c r="I101" s="1"/>
    </row>
    <row r="102" spans="4:9" x14ac:dyDescent="0.25">
      <c r="D102" s="1"/>
      <c r="E102" s="1"/>
      <c r="F102" s="1"/>
      <c r="G102" s="1"/>
      <c r="H102" s="1"/>
      <c r="I102" s="1"/>
    </row>
    <row r="103" spans="4:9" x14ac:dyDescent="0.25">
      <c r="D103" s="1"/>
      <c r="E103" s="1"/>
      <c r="F103" s="1"/>
      <c r="G103" s="1"/>
      <c r="H103" s="1"/>
      <c r="I103" s="1"/>
    </row>
    <row r="104" spans="4:9" x14ac:dyDescent="0.25">
      <c r="D104" s="1"/>
      <c r="E104" s="1"/>
      <c r="F104" s="1"/>
      <c r="G104" s="1"/>
      <c r="H104" s="1"/>
      <c r="I104" s="1"/>
    </row>
    <row r="105" spans="4:9" x14ac:dyDescent="0.25">
      <c r="D105" s="1"/>
      <c r="E105" s="1"/>
      <c r="F105" s="1"/>
      <c r="G105" s="1"/>
      <c r="H105" s="1"/>
      <c r="I105" s="1"/>
    </row>
    <row r="106" spans="4:9" x14ac:dyDescent="0.25">
      <c r="D106" s="1"/>
      <c r="E106" s="1"/>
      <c r="F106" s="1"/>
      <c r="G106" s="1"/>
      <c r="H106" s="1"/>
      <c r="I106" s="1"/>
    </row>
    <row r="107" spans="4:9" x14ac:dyDescent="0.25">
      <c r="D107" s="1"/>
      <c r="E107" s="1"/>
      <c r="F107" s="1"/>
      <c r="G107" s="1"/>
      <c r="H107" s="1"/>
      <c r="I107" s="1"/>
    </row>
    <row r="108" spans="4:9" x14ac:dyDescent="0.25">
      <c r="D108" s="1"/>
      <c r="E108" s="1"/>
      <c r="F108" s="1"/>
      <c r="G108" s="1"/>
      <c r="H108" s="1"/>
      <c r="I108" s="1"/>
    </row>
    <row r="109" spans="4:9" x14ac:dyDescent="0.25">
      <c r="D109" s="1"/>
      <c r="E109" s="1"/>
      <c r="F109" s="1"/>
      <c r="G109" s="1"/>
      <c r="H109" s="1"/>
      <c r="I109" s="1"/>
    </row>
    <row r="110" spans="4:9" x14ac:dyDescent="0.25">
      <c r="D110" s="1"/>
      <c r="E110" s="1"/>
      <c r="F110" s="1"/>
      <c r="G110" s="1"/>
      <c r="H110" s="1"/>
      <c r="I110" s="1"/>
    </row>
    <row r="111" spans="4:9" x14ac:dyDescent="0.25">
      <c r="D111" s="1"/>
      <c r="E111" s="1"/>
      <c r="F111" s="1"/>
      <c r="G111" s="1"/>
      <c r="H111" s="1"/>
      <c r="I111" s="1"/>
    </row>
    <row r="112" spans="4:9" x14ac:dyDescent="0.25">
      <c r="D112" s="1"/>
      <c r="E112" s="1"/>
      <c r="F112" s="1"/>
      <c r="G112" s="1"/>
      <c r="H112" s="1"/>
      <c r="I112" s="1"/>
    </row>
    <row r="113" spans="4:9" x14ac:dyDescent="0.25">
      <c r="D113" s="1"/>
      <c r="E113" s="1"/>
      <c r="F113" s="1"/>
      <c r="G113" s="1"/>
      <c r="H113" s="1"/>
      <c r="I113" s="1"/>
    </row>
    <row r="114" spans="4:9" x14ac:dyDescent="0.25">
      <c r="D114" s="1"/>
      <c r="E114" s="1"/>
      <c r="F114" s="1"/>
      <c r="G114" s="1"/>
      <c r="H114" s="1"/>
      <c r="I114" s="1"/>
    </row>
    <row r="115" spans="4:9" x14ac:dyDescent="0.25">
      <c r="D115" s="1"/>
      <c r="E115" s="1"/>
      <c r="F115" s="1"/>
      <c r="G115" s="1"/>
      <c r="H115" s="1"/>
      <c r="I115" s="1"/>
    </row>
    <row r="116" spans="4:9" x14ac:dyDescent="0.25">
      <c r="D116" s="1"/>
      <c r="E116" s="1"/>
      <c r="F116" s="1"/>
      <c r="G116" s="1"/>
      <c r="H116" s="1"/>
      <c r="I116" s="1"/>
    </row>
    <row r="117" spans="4:9" x14ac:dyDescent="0.25">
      <c r="D117" s="1"/>
      <c r="E117" s="1"/>
      <c r="F117" s="1"/>
      <c r="G117" s="1"/>
      <c r="H117" s="1"/>
      <c r="I117" s="1"/>
    </row>
    <row r="118" spans="4:9" x14ac:dyDescent="0.25">
      <c r="D118" s="1"/>
      <c r="E118" s="1"/>
      <c r="F118" s="1"/>
      <c r="G118" s="1"/>
      <c r="H118" s="1"/>
      <c r="I118" s="1"/>
    </row>
    <row r="119" spans="4:9" x14ac:dyDescent="0.25">
      <c r="D119" s="1"/>
      <c r="E119" s="1"/>
      <c r="F119" s="1"/>
      <c r="G119" s="1"/>
      <c r="H119" s="1"/>
      <c r="I119" s="1"/>
    </row>
    <row r="120" spans="4:9" x14ac:dyDescent="0.25">
      <c r="D120" s="1"/>
      <c r="E120" s="1"/>
      <c r="F120" s="1"/>
      <c r="G120" s="1"/>
      <c r="H120" s="1"/>
      <c r="I120" s="1"/>
    </row>
    <row r="121" spans="4:9" x14ac:dyDescent="0.25">
      <c r="D121" s="1"/>
      <c r="E121" s="1"/>
      <c r="F121" s="1"/>
      <c r="G121" s="1"/>
      <c r="H121" s="1"/>
      <c r="I121" s="1"/>
    </row>
    <row r="122" spans="4:9" x14ac:dyDescent="0.25">
      <c r="D122" s="1"/>
      <c r="E122" s="1"/>
      <c r="F122" s="1"/>
      <c r="G122" s="1"/>
      <c r="H122" s="1"/>
      <c r="I122" s="1"/>
    </row>
    <row r="123" spans="4:9" x14ac:dyDescent="0.25">
      <c r="D123" s="1"/>
      <c r="E123" s="1"/>
      <c r="F123" s="1"/>
      <c r="G123" s="1"/>
      <c r="H123" s="1"/>
      <c r="I123" s="1"/>
    </row>
    <row r="124" spans="4:9" x14ac:dyDescent="0.25">
      <c r="D124" s="1"/>
      <c r="E124" s="1"/>
      <c r="F124" s="1"/>
      <c r="G124" s="1"/>
      <c r="H124" s="1"/>
      <c r="I124" s="1"/>
    </row>
    <row r="125" spans="4:9" x14ac:dyDescent="0.25">
      <c r="D125" s="1"/>
      <c r="E125" s="1"/>
      <c r="F125" s="1"/>
      <c r="G125" s="1"/>
      <c r="H125" s="1"/>
      <c r="I125" s="1"/>
    </row>
    <row r="126" spans="4:9" x14ac:dyDescent="0.25">
      <c r="D126" s="1"/>
      <c r="E126" s="1"/>
      <c r="F126" s="1"/>
      <c r="G126" s="1"/>
      <c r="H126" s="1"/>
      <c r="I126" s="1"/>
    </row>
    <row r="127" spans="4:9" x14ac:dyDescent="0.25">
      <c r="D127" s="1"/>
      <c r="E127" s="1"/>
      <c r="F127" s="1"/>
      <c r="G127" s="1"/>
      <c r="H127" s="1"/>
      <c r="I127" s="1"/>
    </row>
    <row r="128" spans="4:9" x14ac:dyDescent="0.25">
      <c r="D128" s="1"/>
      <c r="E128" s="1"/>
      <c r="F128" s="1"/>
      <c r="G128" s="1"/>
      <c r="H128" s="1"/>
      <c r="I128" s="1"/>
    </row>
    <row r="129" spans="4:9" x14ac:dyDescent="0.25">
      <c r="D129" s="1"/>
      <c r="E129" s="1"/>
      <c r="F129" s="1"/>
      <c r="G129" s="1"/>
      <c r="H129" s="1"/>
      <c r="I129" s="1"/>
    </row>
    <row r="130" spans="4:9" x14ac:dyDescent="0.25">
      <c r="D130" s="1"/>
      <c r="E130" s="1"/>
      <c r="F130" s="1"/>
      <c r="G130" s="1"/>
      <c r="H130" s="1"/>
      <c r="I130" s="1"/>
    </row>
    <row r="131" spans="4:9" x14ac:dyDescent="0.25">
      <c r="D131" s="1"/>
      <c r="E131" s="1"/>
      <c r="F131" s="1"/>
      <c r="G131" s="1"/>
      <c r="H131" s="1"/>
      <c r="I131" s="1"/>
    </row>
    <row r="132" spans="4:9" x14ac:dyDescent="0.25">
      <c r="D132" s="1"/>
      <c r="E132" s="1"/>
      <c r="F132" s="1"/>
      <c r="G132" s="1"/>
      <c r="H132" s="1"/>
      <c r="I132" s="1"/>
    </row>
    <row r="133" spans="4:9" x14ac:dyDescent="0.25">
      <c r="D133" s="1"/>
      <c r="E133" s="1"/>
      <c r="F133" s="1"/>
      <c r="G133" s="1"/>
      <c r="H133" s="1"/>
      <c r="I133" s="1"/>
    </row>
    <row r="134" spans="4:9" x14ac:dyDescent="0.25">
      <c r="D134" s="1"/>
      <c r="E134" s="1"/>
      <c r="F134" s="1"/>
      <c r="G134" s="1"/>
      <c r="H134" s="1"/>
      <c r="I134" s="1"/>
    </row>
    <row r="135" spans="4:9" x14ac:dyDescent="0.25">
      <c r="D135" s="1"/>
      <c r="E135" s="1"/>
      <c r="F135" s="1"/>
      <c r="G135" s="1"/>
      <c r="H135" s="1"/>
      <c r="I135" s="1"/>
    </row>
    <row r="136" spans="4:9" x14ac:dyDescent="0.25">
      <c r="D136" s="1"/>
      <c r="E136" s="1"/>
      <c r="F136" s="1"/>
      <c r="G136" s="1"/>
      <c r="H136" s="1"/>
      <c r="I136" s="1"/>
    </row>
    <row r="137" spans="4:9" x14ac:dyDescent="0.25">
      <c r="D137" s="1"/>
      <c r="E137" s="1"/>
      <c r="F137" s="1"/>
      <c r="G137" s="1"/>
      <c r="H137" s="1"/>
      <c r="I137" s="1"/>
    </row>
    <row r="138" spans="4:9" x14ac:dyDescent="0.25">
      <c r="D138" s="1"/>
      <c r="E138" s="1"/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1"/>
      <c r="E182" s="1"/>
      <c r="F182" s="1"/>
      <c r="G182" s="1"/>
      <c r="H182" s="1"/>
      <c r="I182" s="1"/>
    </row>
    <row r="183" spans="4:9" x14ac:dyDescent="0.25">
      <c r="D183" s="1"/>
      <c r="E183" s="1"/>
      <c r="F183" s="1"/>
      <c r="G183" s="1"/>
      <c r="H183" s="1"/>
      <c r="I183" s="1"/>
    </row>
    <row r="184" spans="4:9" x14ac:dyDescent="0.25">
      <c r="D184" s="1"/>
      <c r="E184" s="1"/>
      <c r="F184" s="1"/>
      <c r="G184" s="1"/>
      <c r="H184" s="1"/>
      <c r="I184" s="1"/>
    </row>
    <row r="185" spans="4:9" x14ac:dyDescent="0.25">
      <c r="D185" s="1"/>
      <c r="E185" s="1"/>
      <c r="F185" s="1"/>
      <c r="G185" s="1"/>
      <c r="H185" s="1"/>
      <c r="I185" s="1"/>
    </row>
    <row r="186" spans="4:9" x14ac:dyDescent="0.25">
      <c r="D186" s="1"/>
      <c r="E186" s="1"/>
      <c r="F186" s="1"/>
      <c r="G186" s="1"/>
      <c r="H186" s="1"/>
      <c r="I186" s="1"/>
    </row>
    <row r="187" spans="4:9" x14ac:dyDescent="0.25">
      <c r="D187" s="1"/>
      <c r="E187" s="1"/>
      <c r="F187" s="1"/>
      <c r="G187" s="1"/>
      <c r="H187" s="1"/>
      <c r="I187" s="1"/>
    </row>
    <row r="188" spans="4:9" x14ac:dyDescent="0.25">
      <c r="D188" s="1"/>
      <c r="E188" s="1"/>
      <c r="F188" s="1"/>
      <c r="G188" s="1"/>
      <c r="H188" s="1"/>
      <c r="I188" s="1"/>
    </row>
    <row r="189" spans="4:9" x14ac:dyDescent="0.25">
      <c r="D189" s="1"/>
      <c r="E189" s="1"/>
      <c r="F189" s="1"/>
      <c r="G189" s="1"/>
      <c r="H189" s="1"/>
      <c r="I189" s="1"/>
    </row>
    <row r="190" spans="4:9" x14ac:dyDescent="0.25">
      <c r="D190" s="1"/>
      <c r="E190" s="1"/>
      <c r="F190" s="1"/>
      <c r="G190" s="1"/>
      <c r="H190" s="1"/>
      <c r="I190" s="1"/>
    </row>
    <row r="191" spans="4:9" x14ac:dyDescent="0.25">
      <c r="D191" s="1"/>
      <c r="E191" s="1"/>
      <c r="F191" s="1"/>
      <c r="G191" s="1"/>
      <c r="H191" s="1"/>
      <c r="I191" s="1"/>
    </row>
    <row r="192" spans="4:9" x14ac:dyDescent="0.25">
      <c r="D192" s="1"/>
      <c r="E192" s="1"/>
      <c r="F192" s="1"/>
      <c r="G192" s="1"/>
      <c r="H192" s="1"/>
      <c r="I192" s="1"/>
    </row>
    <row r="193" spans="4:9" x14ac:dyDescent="0.25">
      <c r="D193" s="1"/>
      <c r="E193" s="1"/>
      <c r="F193" s="1"/>
      <c r="G193" s="1"/>
      <c r="H193" s="1"/>
      <c r="I193" s="1"/>
    </row>
    <row r="194" spans="4:9" x14ac:dyDescent="0.25">
      <c r="D194" s="1"/>
      <c r="E194" s="1"/>
      <c r="F194" s="1"/>
      <c r="G194" s="1"/>
      <c r="H194" s="1"/>
      <c r="I194" s="1"/>
    </row>
    <row r="195" spans="4:9" x14ac:dyDescent="0.25">
      <c r="D195" s="1"/>
      <c r="E195" s="1"/>
      <c r="F195" s="1"/>
      <c r="G195" s="1"/>
      <c r="H195" s="1"/>
      <c r="I195" s="1"/>
    </row>
    <row r="196" spans="4:9" x14ac:dyDescent="0.25">
      <c r="D196" s="1"/>
      <c r="E196" s="1"/>
      <c r="F196" s="1"/>
      <c r="G196" s="1"/>
      <c r="H196" s="1"/>
      <c r="I196" s="1"/>
    </row>
    <row r="197" spans="4:9" x14ac:dyDescent="0.25">
      <c r="D197" s="1"/>
      <c r="E197" s="1"/>
      <c r="F197" s="1"/>
      <c r="G197" s="1"/>
      <c r="H197" s="1"/>
      <c r="I19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90BF-7F09-7D41-AE38-F43744A820A8}">
  <dimension ref="A4:K197"/>
  <sheetViews>
    <sheetView topLeftCell="A3" workbookViewId="0">
      <selection activeCell="K27" sqref="K27"/>
    </sheetView>
  </sheetViews>
  <sheetFormatPr baseColWidth="10" defaultRowHeight="19" x14ac:dyDescent="0.25"/>
  <cols>
    <col min="1" max="1" width="20" style="6" customWidth="1"/>
    <col min="2" max="2" width="19.6640625" style="2" customWidth="1"/>
    <col min="3" max="3" width="15.83203125" style="2" customWidth="1"/>
    <col min="4" max="4" width="16.1640625" style="2" customWidth="1"/>
    <col min="5" max="5" width="18.5" style="2" customWidth="1"/>
    <col min="6" max="7" width="26.1640625" style="2" customWidth="1"/>
    <col min="8" max="8" width="21" style="2" customWidth="1"/>
    <col min="9" max="9" width="24" style="2" customWidth="1"/>
    <col min="10" max="10" width="21.83203125" style="2" customWidth="1"/>
    <col min="11" max="16384" width="10.83203125" style="2"/>
  </cols>
  <sheetData>
    <row r="4" spans="1:10" x14ac:dyDescent="0.25">
      <c r="E4" s="2" t="s">
        <v>7</v>
      </c>
      <c r="F4" s="2" t="s">
        <v>8</v>
      </c>
    </row>
    <row r="5" spans="1:10" x14ac:dyDescent="0.25">
      <c r="A5" s="6" t="s">
        <v>5</v>
      </c>
      <c r="D5" s="2" t="s">
        <v>37</v>
      </c>
      <c r="E5" s="1">
        <v>5910708</v>
      </c>
      <c r="F5" s="1">
        <f>+E5/12</f>
        <v>492559</v>
      </c>
      <c r="G5" s="1"/>
    </row>
    <row r="7" spans="1:10" x14ac:dyDescent="0.25">
      <c r="A7" s="6" t="s">
        <v>50</v>
      </c>
      <c r="B7" s="7"/>
      <c r="C7" s="7"/>
      <c r="D7" s="7"/>
      <c r="E7" s="7">
        <v>2662231.5</v>
      </c>
      <c r="F7" s="7"/>
      <c r="G7" s="7"/>
      <c r="H7" s="7"/>
    </row>
    <row r="8" spans="1:10" x14ac:dyDescent="0.25">
      <c r="A8" s="8"/>
      <c r="B8" s="9"/>
      <c r="C8" s="9"/>
      <c r="D8" s="9"/>
      <c r="E8" s="10"/>
      <c r="F8" s="9"/>
      <c r="G8" s="9" t="s">
        <v>31</v>
      </c>
      <c r="H8" s="9" t="s">
        <v>13</v>
      </c>
      <c r="I8" s="10" t="s">
        <v>14</v>
      </c>
      <c r="J8" s="10" t="s">
        <v>16</v>
      </c>
    </row>
    <row r="9" spans="1:10" x14ac:dyDescent="0.25">
      <c r="A9" s="8" t="s">
        <v>1</v>
      </c>
      <c r="B9" s="9" t="s">
        <v>30</v>
      </c>
      <c r="C9" s="9" t="s">
        <v>9</v>
      </c>
      <c r="D9" s="9" t="s">
        <v>2</v>
      </c>
      <c r="E9" s="10" t="s">
        <v>10</v>
      </c>
      <c r="F9" s="9" t="s">
        <v>11</v>
      </c>
      <c r="G9" s="9" t="s">
        <v>32</v>
      </c>
      <c r="H9" s="9" t="s">
        <v>12</v>
      </c>
      <c r="I9" s="10" t="s">
        <v>15</v>
      </c>
      <c r="J9" s="10" t="s">
        <v>17</v>
      </c>
    </row>
    <row r="10" spans="1:10" x14ac:dyDescent="0.25">
      <c r="A10" s="11" t="s">
        <v>38</v>
      </c>
      <c r="B10" s="7">
        <v>386643.49</v>
      </c>
      <c r="C10" s="12">
        <v>4.0000000000000001E-3</v>
      </c>
      <c r="D10" s="7">
        <v>131.36000000000001</v>
      </c>
      <c r="E10" s="7">
        <f>+F5</f>
        <v>492559</v>
      </c>
      <c r="F10" s="7">
        <v>375000</v>
      </c>
      <c r="G10" s="7">
        <f>+E7+E10-F10</f>
        <v>2779790.5</v>
      </c>
      <c r="H10" s="7">
        <f t="shared" ref="H10:H21" si="0">+B10+G10</f>
        <v>3166433.99</v>
      </c>
      <c r="I10" s="7">
        <f t="shared" ref="I10:I21" si="1">+D10/B10*H10</f>
        <v>1075.7785393629674</v>
      </c>
      <c r="J10" s="7">
        <f t="shared" ref="J10:J21" si="2">+I10-D10</f>
        <v>944.41853936296741</v>
      </c>
    </row>
    <row r="11" spans="1:10" x14ac:dyDescent="0.25">
      <c r="A11" s="6" t="s">
        <v>39</v>
      </c>
      <c r="B11" s="7">
        <v>360431.59</v>
      </c>
      <c r="C11" s="12">
        <v>5.4999999999999997E-3</v>
      </c>
      <c r="D11" s="7">
        <v>168.36</v>
      </c>
      <c r="E11" s="7">
        <f t="shared" ref="E11:E21" si="3">+E10</f>
        <v>492559</v>
      </c>
      <c r="F11" s="7">
        <v>500000</v>
      </c>
      <c r="G11" s="7">
        <f t="shared" ref="G11:G21" si="4">+G10+E11-F11</f>
        <v>2772349.5</v>
      </c>
      <c r="H11" s="7">
        <f t="shared" si="0"/>
        <v>3132781.09</v>
      </c>
      <c r="I11" s="7">
        <f t="shared" si="1"/>
        <v>1463.3429448079175</v>
      </c>
      <c r="J11" s="7">
        <f t="shared" si="2"/>
        <v>1294.9829448079176</v>
      </c>
    </row>
    <row r="12" spans="1:10" x14ac:dyDescent="0.25">
      <c r="A12" s="6" t="s">
        <v>40</v>
      </c>
      <c r="B12" s="7">
        <v>370858.98</v>
      </c>
      <c r="C12" s="12">
        <v>5.9999999999999995E-4</v>
      </c>
      <c r="D12" s="7">
        <v>193.45</v>
      </c>
      <c r="E12" s="7">
        <f t="shared" si="3"/>
        <v>492559</v>
      </c>
      <c r="F12" s="7">
        <f>325000+39000+175000+150000</f>
        <v>689000</v>
      </c>
      <c r="G12" s="7">
        <f t="shared" si="4"/>
        <v>2575908.5</v>
      </c>
      <c r="H12" s="7">
        <f t="shared" si="0"/>
        <v>2946767.48</v>
      </c>
      <c r="I12" s="7">
        <f t="shared" si="1"/>
        <v>1537.113026104963</v>
      </c>
      <c r="J12" s="7">
        <f t="shared" si="2"/>
        <v>1343.6630261049629</v>
      </c>
    </row>
    <row r="13" spans="1:10" x14ac:dyDescent="0.25">
      <c r="A13" s="6" t="s">
        <v>41</v>
      </c>
      <c r="B13" s="7">
        <v>453835.56</v>
      </c>
      <c r="C13" s="13">
        <v>7.5000000000000002E-4</v>
      </c>
      <c r="D13" s="7">
        <v>270.44</v>
      </c>
      <c r="E13" s="7">
        <f t="shared" si="3"/>
        <v>492559</v>
      </c>
      <c r="F13" s="7">
        <v>300000</v>
      </c>
      <c r="G13" s="7">
        <f t="shared" si="4"/>
        <v>2768467.5</v>
      </c>
      <c r="H13" s="7">
        <f t="shared" si="0"/>
        <v>3222303.06</v>
      </c>
      <c r="I13" s="7">
        <f t="shared" si="1"/>
        <v>1920.1660609106964</v>
      </c>
      <c r="J13" s="7">
        <f t="shared" si="2"/>
        <v>1649.7260609106963</v>
      </c>
    </row>
    <row r="14" spans="1:10" x14ac:dyDescent="0.25">
      <c r="A14" s="6" t="s">
        <v>42</v>
      </c>
      <c r="B14" s="7">
        <v>277440.90000000002</v>
      </c>
      <c r="C14" s="13">
        <v>9.1E-4</v>
      </c>
      <c r="D14" s="7">
        <v>207.6</v>
      </c>
      <c r="E14" s="7">
        <f t="shared" si="3"/>
        <v>492559</v>
      </c>
      <c r="F14" s="7">
        <v>500000</v>
      </c>
      <c r="G14" s="7">
        <f t="shared" si="4"/>
        <v>2761026.5</v>
      </c>
      <c r="H14" s="7">
        <f t="shared" si="0"/>
        <v>3038467.4</v>
      </c>
      <c r="I14" s="7">
        <f t="shared" si="1"/>
        <v>2273.5863105980402</v>
      </c>
      <c r="J14" s="7">
        <f t="shared" si="2"/>
        <v>2065.9863105980403</v>
      </c>
    </row>
    <row r="15" spans="1:10" x14ac:dyDescent="0.25">
      <c r="A15" s="6" t="s">
        <v>43</v>
      </c>
      <c r="B15" s="7">
        <v>483898.72</v>
      </c>
      <c r="C15" s="13">
        <v>0.01</v>
      </c>
      <c r="D15" s="7">
        <v>410.98</v>
      </c>
      <c r="E15" s="7">
        <f t="shared" si="3"/>
        <v>492559</v>
      </c>
      <c r="F15" s="7">
        <v>625000</v>
      </c>
      <c r="G15" s="7">
        <f t="shared" si="4"/>
        <v>2628585.5</v>
      </c>
      <c r="H15" s="7">
        <f t="shared" si="0"/>
        <v>3112484.2199999997</v>
      </c>
      <c r="I15" s="7">
        <f t="shared" si="1"/>
        <v>2643.4638321333023</v>
      </c>
      <c r="J15" s="7">
        <f t="shared" si="2"/>
        <v>2232.4838321333023</v>
      </c>
    </row>
    <row r="16" spans="1:10" x14ac:dyDescent="0.25">
      <c r="A16" s="6" t="s">
        <v>44</v>
      </c>
      <c r="B16" s="7">
        <v>445197.26</v>
      </c>
      <c r="C16" s="13">
        <v>0.01</v>
      </c>
      <c r="D16" s="7">
        <v>378.11</v>
      </c>
      <c r="E16" s="7">
        <f t="shared" si="3"/>
        <v>492559</v>
      </c>
      <c r="F16" s="7">
        <v>450000</v>
      </c>
      <c r="G16" s="7">
        <f t="shared" si="4"/>
        <v>2671144.5</v>
      </c>
      <c r="H16" s="7">
        <f t="shared" si="0"/>
        <v>3116341.76</v>
      </c>
      <c r="I16" s="7">
        <f t="shared" si="1"/>
        <v>2646.7368259939421</v>
      </c>
      <c r="J16" s="7">
        <f t="shared" si="2"/>
        <v>2268.626825993942</v>
      </c>
    </row>
    <row r="17" spans="1:11" x14ac:dyDescent="0.25">
      <c r="A17" s="6" t="s">
        <v>45</v>
      </c>
      <c r="B17" s="7">
        <v>442011.58</v>
      </c>
      <c r="C17" s="13">
        <v>1.77E-2</v>
      </c>
      <c r="D17" s="7">
        <v>596.20000000000005</v>
      </c>
      <c r="E17" s="7">
        <f t="shared" si="3"/>
        <v>492559</v>
      </c>
      <c r="F17" s="7">
        <v>350000</v>
      </c>
      <c r="G17" s="7">
        <f t="shared" si="4"/>
        <v>2813703.5</v>
      </c>
      <c r="H17" s="7">
        <f t="shared" si="0"/>
        <v>3255715.08</v>
      </c>
      <c r="I17" s="7">
        <f t="shared" si="1"/>
        <v>4391.4173712281481</v>
      </c>
      <c r="J17" s="7">
        <f t="shared" si="2"/>
        <v>3795.2173712281483</v>
      </c>
    </row>
    <row r="18" spans="1:11" x14ac:dyDescent="0.25">
      <c r="A18" s="6" t="s">
        <v>46</v>
      </c>
      <c r="B18" s="7">
        <v>453725.83</v>
      </c>
      <c r="C18" s="13">
        <v>3.8199999999999998E-2</v>
      </c>
      <c r="D18" s="7">
        <v>1538.62</v>
      </c>
      <c r="E18" s="7">
        <f t="shared" si="3"/>
        <v>492559</v>
      </c>
      <c r="F18" s="7">
        <v>575000</v>
      </c>
      <c r="G18" s="7">
        <f t="shared" si="4"/>
        <v>2731262.5</v>
      </c>
      <c r="H18" s="7">
        <f t="shared" si="0"/>
        <v>3184988.33</v>
      </c>
      <c r="I18" s="7">
        <f t="shared" si="1"/>
        <v>10800.546101385939</v>
      </c>
      <c r="J18" s="7">
        <f t="shared" si="2"/>
        <v>9261.9261013859395</v>
      </c>
    </row>
    <row r="19" spans="1:11" x14ac:dyDescent="0.25">
      <c r="A19" s="6" t="s">
        <v>47</v>
      </c>
      <c r="B19" s="7">
        <v>339756.5</v>
      </c>
      <c r="C19" s="13">
        <v>4.07E-2</v>
      </c>
      <c r="D19" s="7">
        <v>1042.54</v>
      </c>
      <c r="E19" s="7">
        <f t="shared" si="3"/>
        <v>492559</v>
      </c>
      <c r="F19" s="7">
        <v>500000</v>
      </c>
      <c r="G19" s="7">
        <f t="shared" si="4"/>
        <v>2723821.5</v>
      </c>
      <c r="H19" s="7">
        <f t="shared" si="0"/>
        <v>3063578</v>
      </c>
      <c r="I19" s="7">
        <f t="shared" si="1"/>
        <v>9400.5636628585471</v>
      </c>
      <c r="J19" s="7">
        <f t="shared" si="2"/>
        <v>8358.0236628585481</v>
      </c>
    </row>
    <row r="20" spans="1:11" x14ac:dyDescent="0.25">
      <c r="A20" s="6" t="s">
        <v>48</v>
      </c>
      <c r="B20" s="7">
        <v>345595.62</v>
      </c>
      <c r="C20" s="13">
        <v>4.07E-2</v>
      </c>
      <c r="D20" s="7">
        <v>1174.08</v>
      </c>
      <c r="E20" s="7">
        <f t="shared" si="3"/>
        <v>492559</v>
      </c>
      <c r="F20" s="7">
        <v>450000</v>
      </c>
      <c r="G20" s="7">
        <f t="shared" si="4"/>
        <v>2766380.5</v>
      </c>
      <c r="H20" s="7">
        <f t="shared" si="0"/>
        <v>3111976.12</v>
      </c>
      <c r="I20" s="7">
        <f t="shared" si="1"/>
        <v>10572.208417946962</v>
      </c>
      <c r="J20" s="7">
        <f t="shared" si="2"/>
        <v>9398.1284179469621</v>
      </c>
    </row>
    <row r="21" spans="1:11" x14ac:dyDescent="0.25">
      <c r="A21" s="6" t="s">
        <v>49</v>
      </c>
      <c r="B21" s="7">
        <v>373584.39</v>
      </c>
      <c r="C21" s="13">
        <v>4.07E-2</v>
      </c>
      <c r="D21" s="7">
        <v>1310.3699999999999</v>
      </c>
      <c r="E21" s="7">
        <f t="shared" si="3"/>
        <v>492559</v>
      </c>
      <c r="F21" s="7">
        <v>200000</v>
      </c>
      <c r="G21" s="7">
        <f t="shared" si="4"/>
        <v>3058939.5</v>
      </c>
      <c r="H21" s="7">
        <f t="shared" si="0"/>
        <v>3432523.89</v>
      </c>
      <c r="I21" s="7">
        <f t="shared" si="1"/>
        <v>12039.786592098508</v>
      </c>
      <c r="J21" s="7">
        <f t="shared" si="2"/>
        <v>10729.416592098507</v>
      </c>
    </row>
    <row r="22" spans="1:11" x14ac:dyDescent="0.25">
      <c r="D22" s="7"/>
      <c r="E22" s="7"/>
      <c r="F22" s="7"/>
      <c r="G22" s="7"/>
      <c r="H22" s="7"/>
      <c r="I22" s="7"/>
    </row>
    <row r="23" spans="1:11" x14ac:dyDescent="0.25">
      <c r="A23" s="6" t="s">
        <v>71</v>
      </c>
      <c r="D23" s="7"/>
      <c r="E23" s="7">
        <f>SUM(E10:E21)</f>
        <v>5910708</v>
      </c>
      <c r="F23" s="7">
        <f>SUM(F10:F21)</f>
        <v>5514000</v>
      </c>
      <c r="G23" s="7">
        <f>+G21</f>
        <v>3058939.5</v>
      </c>
      <c r="H23" s="7"/>
      <c r="I23" s="14" t="s">
        <v>52</v>
      </c>
      <c r="J23" s="15">
        <f>SUM(J10:J21)</f>
        <v>53342.599685429945</v>
      </c>
    </row>
    <row r="24" spans="1:11" ht="20" thickBot="1" x14ac:dyDescent="0.3">
      <c r="D24" s="7"/>
      <c r="E24" s="7"/>
      <c r="F24" s="7"/>
      <c r="G24" s="7" t="s">
        <v>0</v>
      </c>
      <c r="H24" s="7"/>
      <c r="I24" s="7"/>
    </row>
    <row r="25" spans="1:11" ht="20" thickBot="1" x14ac:dyDescent="0.3">
      <c r="D25" s="16"/>
      <c r="E25" s="17" t="s">
        <v>51</v>
      </c>
      <c r="F25" s="18" t="s">
        <v>0</v>
      </c>
      <c r="G25" s="19">
        <f>+G23</f>
        <v>3058939.5</v>
      </c>
      <c r="H25" s="7"/>
      <c r="I25" s="7"/>
    </row>
    <row r="26" spans="1:11" x14ac:dyDescent="0.25">
      <c r="D26" s="7"/>
      <c r="E26" s="7"/>
      <c r="F26" s="7" t="s">
        <v>0</v>
      </c>
      <c r="G26" s="7"/>
      <c r="H26" s="7"/>
      <c r="I26" s="7"/>
    </row>
    <row r="27" spans="1:11" x14ac:dyDescent="0.25">
      <c r="D27" s="7" t="s">
        <v>53</v>
      </c>
      <c r="E27" s="7"/>
      <c r="F27" s="7"/>
      <c r="G27" s="7">
        <v>3083940</v>
      </c>
      <c r="H27" s="7"/>
      <c r="I27" s="7"/>
    </row>
    <row r="28" spans="1:11" x14ac:dyDescent="0.25">
      <c r="D28" s="7"/>
      <c r="E28" s="7"/>
      <c r="F28" s="7" t="s">
        <v>0</v>
      </c>
      <c r="G28" s="7" t="s">
        <v>0</v>
      </c>
      <c r="H28" s="7"/>
      <c r="I28" s="7"/>
    </row>
    <row r="29" spans="1:11" x14ac:dyDescent="0.25">
      <c r="D29" s="7"/>
      <c r="E29" s="7"/>
      <c r="F29" s="7"/>
      <c r="G29" s="7"/>
      <c r="H29" s="7"/>
      <c r="I29" s="7"/>
    </row>
    <row r="30" spans="1:11" x14ac:dyDescent="0.25">
      <c r="D30" s="7"/>
      <c r="E30" s="7"/>
      <c r="F30" s="7"/>
      <c r="G30" s="7"/>
      <c r="H30" s="7"/>
      <c r="I30" s="14" t="s">
        <v>73</v>
      </c>
      <c r="J30" s="15">
        <f>+'FY 22'!J23</f>
        <v>8642.4834790143759</v>
      </c>
    </row>
    <row r="31" spans="1:11" x14ac:dyDescent="0.25">
      <c r="D31" s="7"/>
      <c r="E31" s="7"/>
      <c r="F31" s="7"/>
      <c r="G31" s="7"/>
      <c r="H31" s="7"/>
      <c r="I31" s="7"/>
      <c r="J31" s="21"/>
    </row>
    <row r="32" spans="1:11" x14ac:dyDescent="0.25">
      <c r="D32" s="7"/>
      <c r="E32" s="7"/>
      <c r="F32" s="7"/>
      <c r="G32" s="7"/>
      <c r="H32" s="7"/>
      <c r="I32" s="14" t="s">
        <v>74</v>
      </c>
      <c r="J32" s="15">
        <f>+J30+J23</f>
        <v>61985.083164444324</v>
      </c>
      <c r="K32" s="20"/>
    </row>
    <row r="33" spans="4:9" x14ac:dyDescent="0.25">
      <c r="D33" s="7"/>
      <c r="E33" s="7"/>
      <c r="F33" s="7"/>
      <c r="G33" s="7"/>
      <c r="H33" s="7"/>
      <c r="I33" s="7"/>
    </row>
    <row r="34" spans="4:9" x14ac:dyDescent="0.25">
      <c r="D34" s="7"/>
      <c r="E34" s="7"/>
      <c r="F34" s="7"/>
      <c r="G34" s="7"/>
      <c r="H34" s="7"/>
      <c r="I34" s="7"/>
    </row>
    <row r="35" spans="4:9" x14ac:dyDescent="0.25">
      <c r="D35" s="1"/>
      <c r="E35" s="1"/>
      <c r="F35" s="1"/>
      <c r="G35" s="1"/>
      <c r="H35" s="1"/>
      <c r="I35" s="1"/>
    </row>
    <row r="36" spans="4:9" x14ac:dyDescent="0.25">
      <c r="D36" s="1"/>
      <c r="E36" s="1"/>
      <c r="F36" s="1"/>
      <c r="G36" s="1"/>
      <c r="H36" s="1"/>
      <c r="I36" s="1"/>
    </row>
    <row r="37" spans="4:9" x14ac:dyDescent="0.25">
      <c r="D37" s="1"/>
      <c r="E37" s="1"/>
      <c r="F37" s="1"/>
      <c r="G37" s="1"/>
      <c r="H37" s="1"/>
      <c r="I37" s="1"/>
    </row>
    <row r="38" spans="4:9" x14ac:dyDescent="0.25">
      <c r="D38" s="1"/>
      <c r="E38" s="1"/>
      <c r="F38" s="1"/>
      <c r="G38" s="1"/>
      <c r="H38" s="1"/>
      <c r="I38" s="1"/>
    </row>
    <row r="39" spans="4:9" x14ac:dyDescent="0.25">
      <c r="D39" s="1"/>
      <c r="E39" s="1"/>
      <c r="F39" s="1"/>
      <c r="G39" s="1"/>
      <c r="H39" s="1"/>
      <c r="I39" s="1"/>
    </row>
    <row r="40" spans="4:9" x14ac:dyDescent="0.25">
      <c r="D40" s="1"/>
      <c r="E40" s="1"/>
      <c r="F40" s="1"/>
      <c r="G40" s="1"/>
      <c r="H40" s="1"/>
      <c r="I40" s="1"/>
    </row>
    <row r="41" spans="4:9" x14ac:dyDescent="0.25">
      <c r="D41" s="1"/>
      <c r="E41" s="1"/>
      <c r="F41" s="1"/>
      <c r="G41" s="1"/>
      <c r="H41" s="1"/>
      <c r="I41" s="1"/>
    </row>
    <row r="42" spans="4:9" x14ac:dyDescent="0.25">
      <c r="D42" s="1"/>
      <c r="E42" s="1"/>
      <c r="F42" s="1"/>
      <c r="G42" s="1"/>
      <c r="H42" s="1"/>
      <c r="I42" s="1"/>
    </row>
    <row r="43" spans="4:9" x14ac:dyDescent="0.25">
      <c r="D43" s="1"/>
      <c r="E43" s="1"/>
      <c r="F43" s="1"/>
      <c r="G43" s="1"/>
      <c r="H43" s="1"/>
      <c r="I43" s="1"/>
    </row>
    <row r="44" spans="4:9" x14ac:dyDescent="0.25">
      <c r="D44" s="1"/>
      <c r="E44" s="1"/>
      <c r="F44" s="1"/>
      <c r="G44" s="1"/>
      <c r="H44" s="1"/>
      <c r="I44" s="1"/>
    </row>
    <row r="45" spans="4:9" x14ac:dyDescent="0.25">
      <c r="D45" s="1"/>
      <c r="E45" s="1"/>
      <c r="F45" s="1"/>
      <c r="G45" s="1"/>
      <c r="H45" s="1"/>
      <c r="I45" s="1"/>
    </row>
    <row r="46" spans="4:9" x14ac:dyDescent="0.25">
      <c r="D46" s="1"/>
      <c r="E46" s="1"/>
      <c r="F46" s="1"/>
      <c r="G46" s="1"/>
      <c r="H46" s="1"/>
      <c r="I46" s="1"/>
    </row>
    <row r="47" spans="4:9" x14ac:dyDescent="0.25">
      <c r="D47" s="1"/>
      <c r="E47" s="1"/>
      <c r="F47" s="1"/>
      <c r="G47" s="1"/>
      <c r="H47" s="1"/>
      <c r="I47" s="1"/>
    </row>
    <row r="48" spans="4:9" x14ac:dyDescent="0.25">
      <c r="D48" s="1"/>
      <c r="E48" s="1"/>
      <c r="F48" s="1"/>
      <c r="G48" s="1"/>
      <c r="H48" s="1"/>
      <c r="I48" s="1"/>
    </row>
    <row r="49" spans="4:9" x14ac:dyDescent="0.25">
      <c r="D49" s="1"/>
      <c r="E49" s="1"/>
      <c r="F49" s="1"/>
      <c r="G49" s="1"/>
      <c r="H49" s="1"/>
      <c r="I49" s="1"/>
    </row>
    <row r="50" spans="4:9" x14ac:dyDescent="0.25">
      <c r="D50" s="1"/>
      <c r="E50" s="1"/>
      <c r="F50" s="1"/>
      <c r="G50" s="1"/>
      <c r="H50" s="1"/>
      <c r="I50" s="1"/>
    </row>
    <row r="51" spans="4:9" x14ac:dyDescent="0.25">
      <c r="D51" s="1"/>
      <c r="E51" s="1"/>
      <c r="F51" s="1"/>
      <c r="G51" s="1"/>
      <c r="H51" s="1"/>
      <c r="I51" s="1"/>
    </row>
    <row r="52" spans="4:9" x14ac:dyDescent="0.25">
      <c r="D52" s="1"/>
      <c r="E52" s="1"/>
      <c r="F52" s="1"/>
      <c r="G52" s="1"/>
      <c r="H52" s="1"/>
      <c r="I52" s="1"/>
    </row>
    <row r="53" spans="4:9" x14ac:dyDescent="0.25">
      <c r="D53" s="1"/>
      <c r="E53" s="1"/>
      <c r="F53" s="1"/>
      <c r="G53" s="1"/>
      <c r="H53" s="1"/>
      <c r="I53" s="1"/>
    </row>
    <row r="54" spans="4:9" x14ac:dyDescent="0.25">
      <c r="D54" s="1"/>
      <c r="E54" s="1"/>
      <c r="F54" s="1"/>
      <c r="G54" s="1"/>
      <c r="H54" s="1"/>
      <c r="I54" s="1"/>
    </row>
    <row r="55" spans="4:9" x14ac:dyDescent="0.25">
      <c r="D55" s="1"/>
      <c r="E55" s="1"/>
      <c r="F55" s="1"/>
      <c r="G55" s="1"/>
      <c r="H55" s="1"/>
      <c r="I55" s="1"/>
    </row>
    <row r="56" spans="4:9" x14ac:dyDescent="0.25">
      <c r="D56" s="1"/>
      <c r="E56" s="1"/>
      <c r="F56" s="1"/>
      <c r="G56" s="1"/>
      <c r="H56" s="1"/>
      <c r="I56" s="1"/>
    </row>
    <row r="57" spans="4:9" x14ac:dyDescent="0.25">
      <c r="D57" s="1"/>
      <c r="E57" s="1"/>
      <c r="F57" s="1"/>
      <c r="G57" s="1"/>
      <c r="H57" s="1"/>
      <c r="I57" s="1"/>
    </row>
    <row r="58" spans="4:9" x14ac:dyDescent="0.25">
      <c r="D58" s="1"/>
      <c r="E58" s="1"/>
      <c r="F58" s="1"/>
      <c r="G58" s="1"/>
      <c r="H58" s="1"/>
      <c r="I58" s="1"/>
    </row>
    <row r="59" spans="4:9" x14ac:dyDescent="0.25">
      <c r="D59" s="1"/>
      <c r="E59" s="1"/>
      <c r="F59" s="1"/>
      <c r="G59" s="1"/>
      <c r="H59" s="1"/>
      <c r="I59" s="1"/>
    </row>
    <row r="60" spans="4:9" x14ac:dyDescent="0.25">
      <c r="D60" s="1"/>
      <c r="E60" s="1"/>
      <c r="F60" s="1"/>
      <c r="G60" s="1"/>
      <c r="H60" s="1"/>
      <c r="I60" s="1"/>
    </row>
    <row r="61" spans="4:9" x14ac:dyDescent="0.25">
      <c r="D61" s="1"/>
      <c r="E61" s="1"/>
      <c r="F61" s="1"/>
      <c r="G61" s="1"/>
      <c r="H61" s="1"/>
      <c r="I61" s="1"/>
    </row>
    <row r="62" spans="4:9" x14ac:dyDescent="0.25">
      <c r="D62" s="1"/>
      <c r="E62" s="1"/>
      <c r="F62" s="1"/>
      <c r="G62" s="1"/>
      <c r="H62" s="1"/>
      <c r="I62" s="1"/>
    </row>
    <row r="63" spans="4:9" x14ac:dyDescent="0.25">
      <c r="D63" s="1"/>
      <c r="E63" s="1"/>
      <c r="F63" s="1"/>
      <c r="G63" s="1"/>
      <c r="H63" s="1"/>
      <c r="I63" s="1"/>
    </row>
    <row r="64" spans="4:9" x14ac:dyDescent="0.25">
      <c r="D64" s="1"/>
      <c r="E64" s="1"/>
      <c r="F64" s="1"/>
      <c r="G64" s="1"/>
      <c r="H64" s="1"/>
      <c r="I64" s="1"/>
    </row>
    <row r="65" spans="4:9" x14ac:dyDescent="0.25">
      <c r="D65" s="1"/>
      <c r="E65" s="1"/>
      <c r="F65" s="1"/>
      <c r="G65" s="1"/>
      <c r="H65" s="1"/>
      <c r="I65" s="1"/>
    </row>
    <row r="66" spans="4:9" x14ac:dyDescent="0.25">
      <c r="D66" s="1"/>
      <c r="E66" s="1"/>
      <c r="F66" s="1"/>
      <c r="G66" s="1"/>
      <c r="H66" s="1"/>
      <c r="I66" s="1"/>
    </row>
    <row r="67" spans="4:9" x14ac:dyDescent="0.25">
      <c r="D67" s="1"/>
      <c r="E67" s="1"/>
      <c r="F67" s="1"/>
      <c r="G67" s="1"/>
      <c r="H67" s="1"/>
      <c r="I67" s="1"/>
    </row>
    <row r="68" spans="4:9" x14ac:dyDescent="0.25">
      <c r="D68" s="1"/>
      <c r="E68" s="1"/>
      <c r="F68" s="1"/>
      <c r="G68" s="1"/>
      <c r="H68" s="1"/>
      <c r="I68" s="1"/>
    </row>
    <row r="69" spans="4:9" x14ac:dyDescent="0.25">
      <c r="D69" s="1"/>
      <c r="E69" s="1"/>
      <c r="F69" s="1"/>
      <c r="G69" s="1"/>
      <c r="H69" s="1"/>
      <c r="I69" s="1"/>
    </row>
    <row r="70" spans="4:9" x14ac:dyDescent="0.25">
      <c r="D70" s="1"/>
      <c r="E70" s="1"/>
      <c r="F70" s="1"/>
      <c r="G70" s="1"/>
      <c r="H70" s="1"/>
      <c r="I70" s="1"/>
    </row>
    <row r="71" spans="4:9" x14ac:dyDescent="0.25">
      <c r="D71" s="1"/>
      <c r="E71" s="1"/>
      <c r="F71" s="1"/>
      <c r="G71" s="1"/>
      <c r="H71" s="1"/>
      <c r="I71" s="1"/>
    </row>
    <row r="72" spans="4:9" x14ac:dyDescent="0.25">
      <c r="D72" s="1"/>
      <c r="E72" s="1"/>
      <c r="F72" s="1"/>
      <c r="G72" s="1"/>
      <c r="H72" s="1"/>
      <c r="I72" s="1"/>
    </row>
    <row r="73" spans="4:9" x14ac:dyDescent="0.25">
      <c r="D73" s="1"/>
      <c r="E73" s="1"/>
      <c r="F73" s="1"/>
      <c r="G73" s="1"/>
      <c r="H73" s="1"/>
      <c r="I73" s="1"/>
    </row>
    <row r="74" spans="4:9" x14ac:dyDescent="0.25">
      <c r="D74" s="1"/>
      <c r="E74" s="1"/>
      <c r="F74" s="1"/>
      <c r="G74" s="1"/>
      <c r="H74" s="1"/>
      <c r="I74" s="1"/>
    </row>
    <row r="75" spans="4:9" x14ac:dyDescent="0.25">
      <c r="D75" s="1"/>
      <c r="E75" s="1"/>
      <c r="F75" s="1"/>
      <c r="G75" s="1"/>
      <c r="H75" s="1"/>
      <c r="I75" s="1"/>
    </row>
    <row r="76" spans="4:9" x14ac:dyDescent="0.25">
      <c r="D76" s="1"/>
      <c r="E76" s="1"/>
      <c r="F76" s="1"/>
      <c r="G76" s="1"/>
      <c r="H76" s="1"/>
      <c r="I76" s="1"/>
    </row>
    <row r="77" spans="4:9" x14ac:dyDescent="0.25">
      <c r="D77" s="1"/>
      <c r="E77" s="1"/>
      <c r="F77" s="1"/>
      <c r="G77" s="1"/>
      <c r="H77" s="1"/>
      <c r="I77" s="1"/>
    </row>
    <row r="78" spans="4:9" x14ac:dyDescent="0.25">
      <c r="D78" s="1"/>
      <c r="E78" s="1"/>
      <c r="F78" s="1"/>
      <c r="G78" s="1"/>
      <c r="H78" s="1"/>
      <c r="I78" s="1"/>
    </row>
    <row r="79" spans="4:9" x14ac:dyDescent="0.25">
      <c r="D79" s="1"/>
      <c r="E79" s="1"/>
      <c r="F79" s="1"/>
      <c r="G79" s="1"/>
      <c r="H79" s="1"/>
      <c r="I79" s="1"/>
    </row>
    <row r="80" spans="4:9" x14ac:dyDescent="0.25">
      <c r="D80" s="1"/>
      <c r="E80" s="1"/>
      <c r="F80" s="1"/>
      <c r="G80" s="1"/>
      <c r="H80" s="1"/>
      <c r="I80" s="1"/>
    </row>
    <row r="81" spans="4:9" x14ac:dyDescent="0.25">
      <c r="D81" s="1"/>
      <c r="E81" s="1"/>
      <c r="F81" s="1"/>
      <c r="G81" s="1"/>
      <c r="H81" s="1"/>
      <c r="I81" s="1"/>
    </row>
    <row r="82" spans="4:9" x14ac:dyDescent="0.25">
      <c r="D82" s="1"/>
      <c r="E82" s="1"/>
      <c r="F82" s="1"/>
      <c r="G82" s="1"/>
      <c r="H82" s="1"/>
      <c r="I82" s="1"/>
    </row>
    <row r="83" spans="4:9" x14ac:dyDescent="0.25">
      <c r="D83" s="1"/>
      <c r="E83" s="1"/>
      <c r="F83" s="1"/>
      <c r="G83" s="1"/>
      <c r="H83" s="1"/>
      <c r="I83" s="1"/>
    </row>
    <row r="84" spans="4:9" x14ac:dyDescent="0.25">
      <c r="D84" s="1"/>
      <c r="E84" s="1"/>
      <c r="F84" s="1"/>
      <c r="G84" s="1"/>
      <c r="H84" s="1"/>
      <c r="I84" s="1"/>
    </row>
    <row r="85" spans="4:9" x14ac:dyDescent="0.25">
      <c r="D85" s="1"/>
      <c r="E85" s="1"/>
      <c r="F85" s="1"/>
      <c r="G85" s="1"/>
      <c r="H85" s="1"/>
      <c r="I85" s="1"/>
    </row>
    <row r="86" spans="4:9" x14ac:dyDescent="0.25">
      <c r="D86" s="1"/>
      <c r="E86" s="1"/>
      <c r="F86" s="1"/>
      <c r="G86" s="1"/>
      <c r="H86" s="1"/>
      <c r="I86" s="1"/>
    </row>
    <row r="87" spans="4:9" x14ac:dyDescent="0.25">
      <c r="D87" s="1"/>
      <c r="E87" s="1"/>
      <c r="F87" s="1"/>
      <c r="G87" s="1"/>
      <c r="H87" s="1"/>
      <c r="I87" s="1"/>
    </row>
    <row r="88" spans="4:9" x14ac:dyDescent="0.25">
      <c r="D88" s="1"/>
      <c r="E88" s="1"/>
      <c r="F88" s="1"/>
      <c r="G88" s="1"/>
      <c r="H88" s="1"/>
      <c r="I88" s="1"/>
    </row>
    <row r="89" spans="4:9" x14ac:dyDescent="0.25">
      <c r="D89" s="1"/>
      <c r="E89" s="1"/>
      <c r="F89" s="1"/>
      <c r="G89" s="1"/>
      <c r="H89" s="1"/>
      <c r="I89" s="1"/>
    </row>
    <row r="90" spans="4:9" x14ac:dyDescent="0.25">
      <c r="D90" s="1"/>
      <c r="E90" s="1"/>
      <c r="F90" s="1"/>
      <c r="G90" s="1"/>
      <c r="H90" s="1"/>
      <c r="I90" s="1"/>
    </row>
    <row r="91" spans="4:9" x14ac:dyDescent="0.25">
      <c r="D91" s="1"/>
      <c r="E91" s="1"/>
      <c r="F91" s="1"/>
      <c r="G91" s="1"/>
      <c r="H91" s="1"/>
      <c r="I91" s="1"/>
    </row>
    <row r="92" spans="4:9" x14ac:dyDescent="0.25">
      <c r="D92" s="1"/>
      <c r="E92" s="1"/>
      <c r="F92" s="1"/>
      <c r="G92" s="1"/>
      <c r="H92" s="1"/>
      <c r="I92" s="1"/>
    </row>
    <row r="93" spans="4:9" x14ac:dyDescent="0.25">
      <c r="D93" s="1"/>
      <c r="E93" s="1"/>
      <c r="F93" s="1"/>
      <c r="G93" s="1"/>
      <c r="H93" s="1"/>
      <c r="I93" s="1"/>
    </row>
    <row r="94" spans="4:9" x14ac:dyDescent="0.25">
      <c r="D94" s="1"/>
      <c r="E94" s="1"/>
      <c r="F94" s="1"/>
      <c r="G94" s="1"/>
      <c r="H94" s="1"/>
      <c r="I94" s="1"/>
    </row>
    <row r="95" spans="4:9" x14ac:dyDescent="0.25">
      <c r="D95" s="1"/>
      <c r="E95" s="1"/>
      <c r="F95" s="1"/>
      <c r="G95" s="1"/>
      <c r="H95" s="1"/>
      <c r="I95" s="1"/>
    </row>
    <row r="96" spans="4:9" x14ac:dyDescent="0.25">
      <c r="D96" s="1"/>
      <c r="E96" s="1"/>
      <c r="F96" s="1"/>
      <c r="G96" s="1"/>
      <c r="H96" s="1"/>
      <c r="I96" s="1"/>
    </row>
    <row r="97" spans="4:9" x14ac:dyDescent="0.25">
      <c r="D97" s="1"/>
      <c r="E97" s="1"/>
      <c r="F97" s="1"/>
      <c r="G97" s="1"/>
      <c r="H97" s="1"/>
      <c r="I97" s="1"/>
    </row>
    <row r="98" spans="4:9" x14ac:dyDescent="0.25">
      <c r="D98" s="1"/>
      <c r="E98" s="1"/>
      <c r="F98" s="1"/>
      <c r="G98" s="1"/>
      <c r="H98" s="1"/>
      <c r="I98" s="1"/>
    </row>
    <row r="99" spans="4:9" x14ac:dyDescent="0.25">
      <c r="D99" s="1"/>
      <c r="E99" s="1"/>
      <c r="F99" s="1"/>
      <c r="G99" s="1"/>
      <c r="H99" s="1"/>
      <c r="I99" s="1"/>
    </row>
    <row r="100" spans="4:9" x14ac:dyDescent="0.25">
      <c r="D100" s="1"/>
      <c r="E100" s="1"/>
      <c r="F100" s="1"/>
      <c r="G100" s="1"/>
      <c r="H100" s="1"/>
      <c r="I100" s="1"/>
    </row>
    <row r="101" spans="4:9" x14ac:dyDescent="0.25">
      <c r="D101" s="1"/>
      <c r="E101" s="1"/>
      <c r="F101" s="1"/>
      <c r="G101" s="1"/>
      <c r="H101" s="1"/>
      <c r="I101" s="1"/>
    </row>
    <row r="102" spans="4:9" x14ac:dyDescent="0.25">
      <c r="D102" s="1"/>
      <c r="E102" s="1"/>
      <c r="F102" s="1"/>
      <c r="G102" s="1"/>
      <c r="H102" s="1"/>
      <c r="I102" s="1"/>
    </row>
    <row r="103" spans="4:9" x14ac:dyDescent="0.25">
      <c r="D103" s="1"/>
      <c r="E103" s="1"/>
      <c r="F103" s="1"/>
      <c r="G103" s="1"/>
      <c r="H103" s="1"/>
      <c r="I103" s="1"/>
    </row>
    <row r="104" spans="4:9" x14ac:dyDescent="0.25">
      <c r="D104" s="1"/>
      <c r="E104" s="1"/>
      <c r="F104" s="1"/>
      <c r="G104" s="1"/>
      <c r="H104" s="1"/>
      <c r="I104" s="1"/>
    </row>
    <row r="105" spans="4:9" x14ac:dyDescent="0.25">
      <c r="D105" s="1"/>
      <c r="E105" s="1"/>
      <c r="F105" s="1"/>
      <c r="G105" s="1"/>
      <c r="H105" s="1"/>
      <c r="I105" s="1"/>
    </row>
    <row r="106" spans="4:9" x14ac:dyDescent="0.25">
      <c r="D106" s="1"/>
      <c r="E106" s="1"/>
      <c r="F106" s="1"/>
      <c r="G106" s="1"/>
      <c r="H106" s="1"/>
      <c r="I106" s="1"/>
    </row>
    <row r="107" spans="4:9" x14ac:dyDescent="0.25">
      <c r="D107" s="1"/>
      <c r="E107" s="1"/>
      <c r="F107" s="1"/>
      <c r="G107" s="1"/>
      <c r="H107" s="1"/>
      <c r="I107" s="1"/>
    </row>
    <row r="108" spans="4:9" x14ac:dyDescent="0.25">
      <c r="D108" s="1"/>
      <c r="E108" s="1"/>
      <c r="F108" s="1"/>
      <c r="G108" s="1"/>
      <c r="H108" s="1"/>
      <c r="I108" s="1"/>
    </row>
    <row r="109" spans="4:9" x14ac:dyDescent="0.25">
      <c r="D109" s="1"/>
      <c r="E109" s="1"/>
      <c r="F109" s="1"/>
      <c r="G109" s="1"/>
      <c r="H109" s="1"/>
      <c r="I109" s="1"/>
    </row>
    <row r="110" spans="4:9" x14ac:dyDescent="0.25">
      <c r="D110" s="1"/>
      <c r="E110" s="1"/>
      <c r="F110" s="1"/>
      <c r="G110" s="1"/>
      <c r="H110" s="1"/>
      <c r="I110" s="1"/>
    </row>
    <row r="111" spans="4:9" x14ac:dyDescent="0.25">
      <c r="D111" s="1"/>
      <c r="E111" s="1"/>
      <c r="F111" s="1"/>
      <c r="G111" s="1"/>
      <c r="H111" s="1"/>
      <c r="I111" s="1"/>
    </row>
    <row r="112" spans="4:9" x14ac:dyDescent="0.25">
      <c r="D112" s="1"/>
      <c r="E112" s="1"/>
      <c r="F112" s="1"/>
      <c r="G112" s="1"/>
      <c r="H112" s="1"/>
      <c r="I112" s="1"/>
    </row>
    <row r="113" spans="4:9" x14ac:dyDescent="0.25">
      <c r="D113" s="1"/>
      <c r="E113" s="1"/>
      <c r="F113" s="1"/>
      <c r="G113" s="1"/>
      <c r="H113" s="1"/>
      <c r="I113" s="1"/>
    </row>
    <row r="114" spans="4:9" x14ac:dyDescent="0.25">
      <c r="D114" s="1"/>
      <c r="E114" s="1"/>
      <c r="F114" s="1"/>
      <c r="G114" s="1"/>
      <c r="H114" s="1"/>
      <c r="I114" s="1"/>
    </row>
    <row r="115" spans="4:9" x14ac:dyDescent="0.25">
      <c r="D115" s="1"/>
      <c r="E115" s="1"/>
      <c r="F115" s="1"/>
      <c r="G115" s="1"/>
      <c r="H115" s="1"/>
      <c r="I115" s="1"/>
    </row>
    <row r="116" spans="4:9" x14ac:dyDescent="0.25">
      <c r="D116" s="1"/>
      <c r="E116" s="1"/>
      <c r="F116" s="1"/>
      <c r="G116" s="1"/>
      <c r="H116" s="1"/>
      <c r="I116" s="1"/>
    </row>
    <row r="117" spans="4:9" x14ac:dyDescent="0.25">
      <c r="D117" s="1"/>
      <c r="E117" s="1"/>
      <c r="F117" s="1"/>
      <c r="G117" s="1"/>
      <c r="H117" s="1"/>
      <c r="I117" s="1"/>
    </row>
    <row r="118" spans="4:9" x14ac:dyDescent="0.25">
      <c r="D118" s="1"/>
      <c r="E118" s="1"/>
      <c r="F118" s="1"/>
      <c r="G118" s="1"/>
      <c r="H118" s="1"/>
      <c r="I118" s="1"/>
    </row>
    <row r="119" spans="4:9" x14ac:dyDescent="0.25">
      <c r="D119" s="1"/>
      <c r="E119" s="1"/>
      <c r="F119" s="1"/>
      <c r="G119" s="1"/>
      <c r="H119" s="1"/>
      <c r="I119" s="1"/>
    </row>
    <row r="120" spans="4:9" x14ac:dyDescent="0.25">
      <c r="D120" s="1"/>
      <c r="E120" s="1"/>
      <c r="F120" s="1"/>
      <c r="G120" s="1"/>
      <c r="H120" s="1"/>
      <c r="I120" s="1"/>
    </row>
    <row r="121" spans="4:9" x14ac:dyDescent="0.25">
      <c r="D121" s="1"/>
      <c r="E121" s="1"/>
      <c r="F121" s="1"/>
      <c r="G121" s="1"/>
      <c r="H121" s="1"/>
      <c r="I121" s="1"/>
    </row>
    <row r="122" spans="4:9" x14ac:dyDescent="0.25">
      <c r="D122" s="1"/>
      <c r="E122" s="1"/>
      <c r="F122" s="1"/>
      <c r="G122" s="1"/>
      <c r="H122" s="1"/>
      <c r="I122" s="1"/>
    </row>
    <row r="123" spans="4:9" x14ac:dyDescent="0.25">
      <c r="D123" s="1"/>
      <c r="E123" s="1"/>
      <c r="F123" s="1"/>
      <c r="G123" s="1"/>
      <c r="H123" s="1"/>
      <c r="I123" s="1"/>
    </row>
    <row r="124" spans="4:9" x14ac:dyDescent="0.25">
      <c r="D124" s="1"/>
      <c r="E124" s="1"/>
      <c r="F124" s="1"/>
      <c r="G124" s="1"/>
      <c r="H124" s="1"/>
      <c r="I124" s="1"/>
    </row>
    <row r="125" spans="4:9" x14ac:dyDescent="0.25">
      <c r="D125" s="1"/>
      <c r="E125" s="1"/>
      <c r="F125" s="1"/>
      <c r="G125" s="1"/>
      <c r="H125" s="1"/>
      <c r="I125" s="1"/>
    </row>
    <row r="126" spans="4:9" x14ac:dyDescent="0.25">
      <c r="D126" s="1"/>
      <c r="E126" s="1"/>
      <c r="F126" s="1"/>
      <c r="G126" s="1"/>
      <c r="H126" s="1"/>
      <c r="I126" s="1"/>
    </row>
    <row r="127" spans="4:9" x14ac:dyDescent="0.25">
      <c r="D127" s="1"/>
      <c r="E127" s="1"/>
      <c r="F127" s="1"/>
      <c r="G127" s="1"/>
      <c r="H127" s="1"/>
      <c r="I127" s="1"/>
    </row>
    <row r="128" spans="4:9" x14ac:dyDescent="0.25">
      <c r="D128" s="1"/>
      <c r="E128" s="1"/>
      <c r="F128" s="1"/>
      <c r="G128" s="1"/>
      <c r="H128" s="1"/>
      <c r="I128" s="1"/>
    </row>
    <row r="129" spans="4:9" x14ac:dyDescent="0.25">
      <c r="D129" s="1"/>
      <c r="E129" s="1"/>
      <c r="F129" s="1"/>
      <c r="G129" s="1"/>
      <c r="H129" s="1"/>
      <c r="I129" s="1"/>
    </row>
    <row r="130" spans="4:9" x14ac:dyDescent="0.25">
      <c r="D130" s="1"/>
      <c r="E130" s="1"/>
      <c r="F130" s="1"/>
      <c r="G130" s="1"/>
      <c r="H130" s="1"/>
      <c r="I130" s="1"/>
    </row>
    <row r="131" spans="4:9" x14ac:dyDescent="0.25">
      <c r="D131" s="1"/>
      <c r="E131" s="1"/>
      <c r="F131" s="1"/>
      <c r="G131" s="1"/>
      <c r="H131" s="1"/>
      <c r="I131" s="1"/>
    </row>
    <row r="132" spans="4:9" x14ac:dyDescent="0.25">
      <c r="D132" s="1"/>
      <c r="E132" s="1"/>
      <c r="F132" s="1"/>
      <c r="G132" s="1"/>
      <c r="H132" s="1"/>
      <c r="I132" s="1"/>
    </row>
    <row r="133" spans="4:9" x14ac:dyDescent="0.25">
      <c r="D133" s="1"/>
      <c r="E133" s="1"/>
      <c r="F133" s="1"/>
      <c r="G133" s="1"/>
      <c r="H133" s="1"/>
      <c r="I133" s="1"/>
    </row>
    <row r="134" spans="4:9" x14ac:dyDescent="0.25">
      <c r="D134" s="1"/>
      <c r="E134" s="1"/>
      <c r="F134" s="1"/>
      <c r="G134" s="1"/>
      <c r="H134" s="1"/>
      <c r="I134" s="1"/>
    </row>
    <row r="135" spans="4:9" x14ac:dyDescent="0.25">
      <c r="D135" s="1"/>
      <c r="E135" s="1"/>
      <c r="F135" s="1"/>
      <c r="G135" s="1"/>
      <c r="H135" s="1"/>
      <c r="I135" s="1"/>
    </row>
    <row r="136" spans="4:9" x14ac:dyDescent="0.25">
      <c r="D136" s="1"/>
      <c r="E136" s="1"/>
      <c r="F136" s="1"/>
      <c r="G136" s="1"/>
      <c r="H136" s="1"/>
      <c r="I136" s="1"/>
    </row>
    <row r="137" spans="4:9" x14ac:dyDescent="0.25">
      <c r="D137" s="1"/>
      <c r="E137" s="1"/>
      <c r="F137" s="1"/>
      <c r="G137" s="1"/>
      <c r="H137" s="1"/>
      <c r="I137" s="1"/>
    </row>
    <row r="138" spans="4:9" x14ac:dyDescent="0.25">
      <c r="D138" s="1"/>
      <c r="E138" s="1"/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1"/>
      <c r="E182" s="1"/>
      <c r="F182" s="1"/>
      <c r="G182" s="1"/>
      <c r="H182" s="1"/>
      <c r="I182" s="1"/>
    </row>
    <row r="183" spans="4:9" x14ac:dyDescent="0.25">
      <c r="D183" s="1"/>
      <c r="E183" s="1"/>
      <c r="F183" s="1"/>
      <c r="G183" s="1"/>
      <c r="H183" s="1"/>
      <c r="I183" s="1"/>
    </row>
    <row r="184" spans="4:9" x14ac:dyDescent="0.25">
      <c r="D184" s="1"/>
      <c r="E184" s="1"/>
      <c r="F184" s="1"/>
      <c r="G184" s="1"/>
      <c r="H184" s="1"/>
      <c r="I184" s="1"/>
    </row>
    <row r="185" spans="4:9" x14ac:dyDescent="0.25">
      <c r="D185" s="1"/>
      <c r="E185" s="1"/>
      <c r="F185" s="1"/>
      <c r="G185" s="1"/>
      <c r="H185" s="1"/>
      <c r="I185" s="1"/>
    </row>
    <row r="186" spans="4:9" x14ac:dyDescent="0.25">
      <c r="D186" s="1"/>
      <c r="E186" s="1"/>
      <c r="F186" s="1"/>
      <c r="G186" s="1"/>
      <c r="H186" s="1"/>
      <c r="I186" s="1"/>
    </row>
    <row r="187" spans="4:9" x14ac:dyDescent="0.25">
      <c r="D187" s="1"/>
      <c r="E187" s="1"/>
      <c r="F187" s="1"/>
      <c r="G187" s="1"/>
      <c r="H187" s="1"/>
      <c r="I187" s="1"/>
    </row>
    <row r="188" spans="4:9" x14ac:dyDescent="0.25">
      <c r="D188" s="1"/>
      <c r="E188" s="1"/>
      <c r="F188" s="1"/>
      <c r="G188" s="1"/>
      <c r="H188" s="1"/>
      <c r="I188" s="1"/>
    </row>
    <row r="189" spans="4:9" x14ac:dyDescent="0.25">
      <c r="D189" s="1"/>
      <c r="E189" s="1"/>
      <c r="F189" s="1"/>
      <c r="G189" s="1"/>
      <c r="H189" s="1"/>
      <c r="I189" s="1"/>
    </row>
    <row r="190" spans="4:9" x14ac:dyDescent="0.25">
      <c r="D190" s="1"/>
      <c r="E190" s="1"/>
      <c r="F190" s="1"/>
      <c r="G190" s="1"/>
      <c r="H190" s="1"/>
      <c r="I190" s="1"/>
    </row>
    <row r="191" spans="4:9" x14ac:dyDescent="0.25">
      <c r="D191" s="1"/>
      <c r="E191" s="1"/>
      <c r="F191" s="1"/>
      <c r="G191" s="1"/>
      <c r="H191" s="1"/>
      <c r="I191" s="1"/>
    </row>
    <row r="192" spans="4:9" x14ac:dyDescent="0.25">
      <c r="D192" s="1"/>
      <c r="E192" s="1"/>
      <c r="F192" s="1"/>
      <c r="G192" s="1"/>
      <c r="H192" s="1"/>
      <c r="I192" s="1"/>
    </row>
    <row r="193" spans="4:9" x14ac:dyDescent="0.25">
      <c r="D193" s="1"/>
      <c r="E193" s="1"/>
      <c r="F193" s="1"/>
      <c r="G193" s="1"/>
      <c r="H193" s="1"/>
      <c r="I193" s="1"/>
    </row>
    <row r="194" spans="4:9" x14ac:dyDescent="0.25">
      <c r="D194" s="1"/>
      <c r="E194" s="1"/>
      <c r="F194" s="1"/>
      <c r="G194" s="1"/>
      <c r="H194" s="1"/>
      <c r="I194" s="1"/>
    </row>
    <row r="195" spans="4:9" x14ac:dyDescent="0.25">
      <c r="D195" s="1"/>
      <c r="E195" s="1"/>
      <c r="F195" s="1"/>
      <c r="G195" s="1"/>
      <c r="H195" s="1"/>
      <c r="I195" s="1"/>
    </row>
    <row r="196" spans="4:9" x14ac:dyDescent="0.25">
      <c r="D196" s="1"/>
      <c r="E196" s="1"/>
      <c r="F196" s="1"/>
      <c r="G196" s="1"/>
      <c r="H196" s="1"/>
      <c r="I196" s="1"/>
    </row>
    <row r="197" spans="4:9" x14ac:dyDescent="0.25">
      <c r="D197" s="1"/>
      <c r="E197" s="1"/>
      <c r="F197" s="1"/>
      <c r="G197" s="1"/>
      <c r="H197" s="1"/>
      <c r="I19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7C04-AB52-CA40-A028-2A602B3A6FB5}">
  <dimension ref="A4:J197"/>
  <sheetViews>
    <sheetView workbookViewId="0">
      <selection activeCell="F30" sqref="F30"/>
    </sheetView>
  </sheetViews>
  <sheetFormatPr baseColWidth="10" defaultRowHeight="19" x14ac:dyDescent="0.25"/>
  <cols>
    <col min="1" max="1" width="18.33203125" style="6" customWidth="1"/>
    <col min="2" max="2" width="19.6640625" style="2" customWidth="1"/>
    <col min="3" max="3" width="17.33203125" style="2" customWidth="1"/>
    <col min="4" max="4" width="19.1640625" style="2" customWidth="1"/>
    <col min="5" max="5" width="24.83203125" style="2" customWidth="1"/>
    <col min="6" max="7" width="26.1640625" style="2" customWidth="1"/>
    <col min="8" max="8" width="21" style="2" customWidth="1"/>
    <col min="9" max="9" width="24" style="2" customWidth="1"/>
    <col min="10" max="10" width="21.83203125" style="2" customWidth="1"/>
    <col min="11" max="16384" width="10.83203125" style="2"/>
  </cols>
  <sheetData>
    <row r="4" spans="1:10" x14ac:dyDescent="0.25">
      <c r="E4" s="2" t="s">
        <v>7</v>
      </c>
      <c r="F4" s="2" t="s">
        <v>8</v>
      </c>
    </row>
    <row r="5" spans="1:10" x14ac:dyDescent="0.25">
      <c r="A5" s="6" t="s">
        <v>72</v>
      </c>
      <c r="D5" s="2" t="s">
        <v>6</v>
      </c>
      <c r="E5" s="1">
        <v>5910708</v>
      </c>
      <c r="F5" s="1">
        <f>+E5/12</f>
        <v>492559</v>
      </c>
      <c r="G5" s="1"/>
    </row>
    <row r="7" spans="1:10" x14ac:dyDescent="0.25">
      <c r="A7" s="6" t="s">
        <v>4</v>
      </c>
      <c r="B7" s="7"/>
      <c r="C7" s="7"/>
      <c r="D7" s="7"/>
      <c r="E7" s="7">
        <v>2238725</v>
      </c>
      <c r="F7" s="7"/>
      <c r="G7" s="7"/>
      <c r="H7" s="7"/>
    </row>
    <row r="8" spans="1:10" x14ac:dyDescent="0.25">
      <c r="A8" s="8"/>
      <c r="B8" s="9"/>
      <c r="C8" s="9"/>
      <c r="D8" s="9"/>
      <c r="E8" s="10"/>
      <c r="F8" s="9"/>
      <c r="G8" s="9" t="s">
        <v>31</v>
      </c>
      <c r="H8" s="9" t="s">
        <v>13</v>
      </c>
      <c r="I8" s="10" t="s">
        <v>14</v>
      </c>
      <c r="J8" s="10" t="s">
        <v>16</v>
      </c>
    </row>
    <row r="9" spans="1:10" x14ac:dyDescent="0.25">
      <c r="A9" s="8" t="s">
        <v>1</v>
      </c>
      <c r="B9" s="9" t="s">
        <v>30</v>
      </c>
      <c r="C9" s="9" t="s">
        <v>9</v>
      </c>
      <c r="D9" s="9" t="s">
        <v>2</v>
      </c>
      <c r="E9" s="10" t="s">
        <v>10</v>
      </c>
      <c r="F9" s="9" t="s">
        <v>11</v>
      </c>
      <c r="G9" s="9" t="s">
        <v>32</v>
      </c>
      <c r="H9" s="9" t="s">
        <v>12</v>
      </c>
      <c r="I9" s="10" t="s">
        <v>15</v>
      </c>
      <c r="J9" s="10" t="s">
        <v>17</v>
      </c>
    </row>
    <row r="10" spans="1:10" x14ac:dyDescent="0.25">
      <c r="A10" s="11" t="s">
        <v>18</v>
      </c>
      <c r="B10" s="7">
        <v>313158.38</v>
      </c>
      <c r="C10" s="12">
        <v>4.4999999999999997E-3</v>
      </c>
      <c r="D10" s="7">
        <v>121.72</v>
      </c>
      <c r="E10" s="7">
        <f>+F5</f>
        <v>492559</v>
      </c>
      <c r="F10" s="7">
        <v>0</v>
      </c>
      <c r="G10" s="7">
        <f>+E7+E10-F10</f>
        <v>2731284</v>
      </c>
      <c r="H10" s="7">
        <f t="shared" ref="H10:H21" si="0">+B10+G10</f>
        <v>3044442.38</v>
      </c>
      <c r="I10" s="7">
        <f t="shared" ref="I10:I21" si="1">+D10/B10*H10</f>
        <v>1183.3294274085847</v>
      </c>
      <c r="J10" s="7">
        <f t="shared" ref="J10:J21" si="2">+I10-D10</f>
        <v>1061.6094274085847</v>
      </c>
    </row>
    <row r="11" spans="1:10" x14ac:dyDescent="0.25">
      <c r="A11" s="6" t="s">
        <v>19</v>
      </c>
      <c r="B11" s="7">
        <v>377968.67</v>
      </c>
      <c r="C11" s="12">
        <v>4.4999999999999997E-3</v>
      </c>
      <c r="D11" s="7">
        <v>139.79</v>
      </c>
      <c r="E11" s="7">
        <f t="shared" ref="E11:E21" si="3">+E10</f>
        <v>492559</v>
      </c>
      <c r="F11" s="7">
        <f>500000+487201.5</f>
        <v>987201.5</v>
      </c>
      <c r="G11" s="7">
        <f t="shared" ref="G11:G21" si="4">+G10+E11-F11</f>
        <v>2236641.5</v>
      </c>
      <c r="H11" s="7">
        <f t="shared" si="0"/>
        <v>2614610.17</v>
      </c>
      <c r="I11" s="7">
        <f t="shared" si="1"/>
        <v>967.0017244135604</v>
      </c>
      <c r="J11" s="7">
        <f t="shared" si="2"/>
        <v>827.21172441356043</v>
      </c>
    </row>
    <row r="12" spans="1:10" x14ac:dyDescent="0.25">
      <c r="A12" s="6" t="s">
        <v>20</v>
      </c>
      <c r="B12" s="7">
        <v>391235.18</v>
      </c>
      <c r="C12" s="12">
        <v>4.4999999999999997E-3</v>
      </c>
      <c r="D12" s="7">
        <v>144.71</v>
      </c>
      <c r="E12" s="7">
        <f t="shared" si="3"/>
        <v>492559</v>
      </c>
      <c r="F12" s="7">
        <v>450000</v>
      </c>
      <c r="G12" s="7">
        <f t="shared" si="4"/>
        <v>2279200.5</v>
      </c>
      <c r="H12" s="7">
        <f t="shared" si="0"/>
        <v>2670435.6800000002</v>
      </c>
      <c r="I12" s="7">
        <f t="shared" si="1"/>
        <v>987.74028259115164</v>
      </c>
      <c r="J12" s="7">
        <f t="shared" si="2"/>
        <v>843.0302825911516</v>
      </c>
    </row>
    <row r="13" spans="1:10" x14ac:dyDescent="0.25">
      <c r="A13" s="6" t="s">
        <v>21</v>
      </c>
      <c r="B13" s="7">
        <v>459249.39</v>
      </c>
      <c r="C13" s="12">
        <v>4.4999999999999997E-3</v>
      </c>
      <c r="D13" s="7">
        <v>175.52</v>
      </c>
      <c r="E13" s="7">
        <f t="shared" si="3"/>
        <v>492559</v>
      </c>
      <c r="F13" s="7">
        <v>600000</v>
      </c>
      <c r="G13" s="7">
        <f t="shared" si="4"/>
        <v>2171759.5</v>
      </c>
      <c r="H13" s="7">
        <f t="shared" si="0"/>
        <v>2631008.89</v>
      </c>
      <c r="I13" s="7">
        <f t="shared" si="1"/>
        <v>1005.5422836224127</v>
      </c>
      <c r="J13" s="7">
        <f t="shared" si="2"/>
        <v>830.02228362241271</v>
      </c>
    </row>
    <row r="14" spans="1:10" x14ac:dyDescent="0.25">
      <c r="A14" s="6" t="s">
        <v>22</v>
      </c>
      <c r="B14" s="7">
        <v>546429.86</v>
      </c>
      <c r="C14" s="13">
        <v>4.0000000000000001E-3</v>
      </c>
      <c r="D14" s="7">
        <v>177.18</v>
      </c>
      <c r="E14" s="7">
        <f t="shared" si="3"/>
        <v>492559</v>
      </c>
      <c r="F14" s="7">
        <v>400000</v>
      </c>
      <c r="G14" s="7">
        <f t="shared" si="4"/>
        <v>2264318.5</v>
      </c>
      <c r="H14" s="7">
        <f t="shared" si="0"/>
        <v>2810748.36</v>
      </c>
      <c r="I14" s="7">
        <f t="shared" si="1"/>
        <v>911.38576216314391</v>
      </c>
      <c r="J14" s="7">
        <f t="shared" si="2"/>
        <v>734.20576216314385</v>
      </c>
    </row>
    <row r="15" spans="1:10" x14ac:dyDescent="0.25">
      <c r="A15" s="6" t="s">
        <v>23</v>
      </c>
      <c r="B15" s="7">
        <v>434259.78</v>
      </c>
      <c r="C15" s="13">
        <v>3.0000000000000001E-3</v>
      </c>
      <c r="D15" s="7">
        <v>110.65</v>
      </c>
      <c r="E15" s="7">
        <f t="shared" si="3"/>
        <v>492559</v>
      </c>
      <c r="F15" s="7">
        <v>450000</v>
      </c>
      <c r="G15" s="7">
        <f t="shared" si="4"/>
        <v>2306877.5</v>
      </c>
      <c r="H15" s="7">
        <f t="shared" si="0"/>
        <v>2741137.2800000003</v>
      </c>
      <c r="I15" s="7">
        <f t="shared" si="1"/>
        <v>698.44561711885922</v>
      </c>
      <c r="J15" s="7">
        <f t="shared" si="2"/>
        <v>587.79561711885924</v>
      </c>
    </row>
    <row r="16" spans="1:10" x14ac:dyDescent="0.25">
      <c r="A16" s="6" t="s">
        <v>24</v>
      </c>
      <c r="B16" s="7">
        <v>358987.99</v>
      </c>
      <c r="C16" s="13">
        <v>3.0000000000000001E-3</v>
      </c>
      <c r="D16" s="7">
        <v>91.47</v>
      </c>
      <c r="E16" s="7">
        <f t="shared" si="3"/>
        <v>492559</v>
      </c>
      <c r="F16" s="7">
        <v>400000</v>
      </c>
      <c r="G16" s="7">
        <f t="shared" si="4"/>
        <v>2399436.5</v>
      </c>
      <c r="H16" s="7">
        <f t="shared" si="0"/>
        <v>2758424.49</v>
      </c>
      <c r="I16" s="7">
        <f t="shared" si="1"/>
        <v>702.84548544451309</v>
      </c>
      <c r="J16" s="7">
        <f t="shared" si="2"/>
        <v>611.37548544451306</v>
      </c>
    </row>
    <row r="17" spans="1:10" x14ac:dyDescent="0.25">
      <c r="A17" s="6" t="s">
        <v>25</v>
      </c>
      <c r="B17" s="7">
        <v>374666</v>
      </c>
      <c r="C17" s="13">
        <v>3.0000000000000001E-3</v>
      </c>
      <c r="D17" s="7">
        <v>86.22</v>
      </c>
      <c r="E17" s="7">
        <f t="shared" si="3"/>
        <v>492559</v>
      </c>
      <c r="F17" s="7">
        <v>600000</v>
      </c>
      <c r="G17" s="7">
        <f t="shared" si="4"/>
        <v>2291995.5</v>
      </c>
      <c r="H17" s="7">
        <f t="shared" si="0"/>
        <v>2666661.5</v>
      </c>
      <c r="I17" s="7">
        <f t="shared" si="1"/>
        <v>613.66538338146506</v>
      </c>
      <c r="J17" s="7">
        <f t="shared" si="2"/>
        <v>527.44538338146504</v>
      </c>
    </row>
    <row r="18" spans="1:10" x14ac:dyDescent="0.25">
      <c r="A18" s="6" t="s">
        <v>26</v>
      </c>
      <c r="B18" s="7">
        <v>380430</v>
      </c>
      <c r="C18" s="13">
        <v>3.0000000000000001E-3</v>
      </c>
      <c r="D18" s="7">
        <v>96.93</v>
      </c>
      <c r="E18" s="7">
        <f t="shared" si="3"/>
        <v>492559</v>
      </c>
      <c r="F18" s="7">
        <v>300000</v>
      </c>
      <c r="G18" s="7">
        <f t="shared" si="4"/>
        <v>2484554.5</v>
      </c>
      <c r="H18" s="7">
        <f t="shared" si="0"/>
        <v>2864984.5</v>
      </c>
      <c r="I18" s="7">
        <f t="shared" si="1"/>
        <v>729.97121043293112</v>
      </c>
      <c r="J18" s="7">
        <f t="shared" si="2"/>
        <v>633.04121043293117</v>
      </c>
    </row>
    <row r="19" spans="1:10" x14ac:dyDescent="0.25">
      <c r="A19" s="6" t="s">
        <v>27</v>
      </c>
      <c r="B19" s="7">
        <v>228141.41</v>
      </c>
      <c r="C19" s="13">
        <v>3.0000000000000001E-3</v>
      </c>
      <c r="D19" s="7">
        <v>58.13</v>
      </c>
      <c r="E19" s="7">
        <f t="shared" si="3"/>
        <v>492559</v>
      </c>
      <c r="F19" s="7">
        <v>400000</v>
      </c>
      <c r="G19" s="7">
        <f t="shared" si="4"/>
        <v>2577113.5</v>
      </c>
      <c r="H19" s="7">
        <f t="shared" si="0"/>
        <v>2805254.91</v>
      </c>
      <c r="I19" s="7">
        <f t="shared" si="1"/>
        <v>714.77364814349141</v>
      </c>
      <c r="J19" s="7">
        <f t="shared" si="2"/>
        <v>656.64364814349142</v>
      </c>
    </row>
    <row r="20" spans="1:10" x14ac:dyDescent="0.25">
      <c r="A20" s="6" t="s">
        <v>28</v>
      </c>
      <c r="B20" s="7">
        <v>285936.02</v>
      </c>
      <c r="C20" s="13">
        <v>3.0000000000000001E-3</v>
      </c>
      <c r="D20" s="7">
        <v>70.510000000000005</v>
      </c>
      <c r="E20" s="7">
        <f t="shared" si="3"/>
        <v>492559</v>
      </c>
      <c r="F20" s="7">
        <v>450000</v>
      </c>
      <c r="G20" s="7">
        <f t="shared" si="4"/>
        <v>2619672.5</v>
      </c>
      <c r="H20" s="7">
        <f t="shared" si="0"/>
        <v>2905608.52</v>
      </c>
      <c r="I20" s="7">
        <f t="shared" si="1"/>
        <v>716.50454092912116</v>
      </c>
      <c r="J20" s="7">
        <f t="shared" si="2"/>
        <v>645.99454092912117</v>
      </c>
    </row>
    <row r="21" spans="1:10" x14ac:dyDescent="0.25">
      <c r="A21" s="6" t="s">
        <v>29</v>
      </c>
      <c r="B21" s="7">
        <v>278828.57</v>
      </c>
      <c r="C21" s="13">
        <v>3.0999999999999999E-3</v>
      </c>
      <c r="D21" s="7">
        <v>71.650000000000006</v>
      </c>
      <c r="E21" s="7">
        <f t="shared" si="3"/>
        <v>492559</v>
      </c>
      <c r="F21" s="7">
        <v>450000</v>
      </c>
      <c r="G21" s="7">
        <f t="shared" si="4"/>
        <v>2662231.5</v>
      </c>
      <c r="H21" s="7">
        <f t="shared" si="0"/>
        <v>2941060.07</v>
      </c>
      <c r="I21" s="7">
        <f t="shared" si="1"/>
        <v>755.7581133651405</v>
      </c>
      <c r="J21" s="7">
        <f t="shared" si="2"/>
        <v>684.10811336514053</v>
      </c>
    </row>
    <row r="22" spans="1:10" x14ac:dyDescent="0.25">
      <c r="D22" s="7"/>
      <c r="E22" s="7"/>
      <c r="F22" s="7"/>
      <c r="G22" s="7"/>
      <c r="H22" s="7"/>
      <c r="I22" s="7"/>
    </row>
    <row r="23" spans="1:10" x14ac:dyDescent="0.25">
      <c r="A23" s="6" t="s">
        <v>33</v>
      </c>
      <c r="D23" s="7"/>
      <c r="E23" s="7">
        <f>SUM(E10:E21)</f>
        <v>5910708</v>
      </c>
      <c r="F23" s="7">
        <f>SUM(F10:F21)</f>
        <v>5487201.5</v>
      </c>
      <c r="G23" s="7">
        <f>+G21</f>
        <v>2662231.5</v>
      </c>
      <c r="H23" s="7"/>
      <c r="I23" s="14" t="s">
        <v>35</v>
      </c>
      <c r="J23" s="15">
        <f>SUM(J10:J21)</f>
        <v>8642.4834790143759</v>
      </c>
    </row>
    <row r="24" spans="1:10" ht="20" thickBot="1" x14ac:dyDescent="0.3">
      <c r="D24" s="7"/>
      <c r="E24" s="7"/>
      <c r="F24" s="7"/>
      <c r="G24" s="7" t="s">
        <v>0</v>
      </c>
      <c r="H24" s="7"/>
      <c r="I24" s="7"/>
    </row>
    <row r="25" spans="1:10" ht="20" thickBot="1" x14ac:dyDescent="0.3">
      <c r="D25" s="16"/>
      <c r="E25" s="17" t="s">
        <v>34</v>
      </c>
      <c r="F25" s="18" t="s">
        <v>36</v>
      </c>
      <c r="G25" s="19">
        <f>+G23</f>
        <v>2662231.5</v>
      </c>
      <c r="H25" s="7"/>
      <c r="I25" s="7"/>
    </row>
    <row r="26" spans="1:10" x14ac:dyDescent="0.25">
      <c r="D26" s="7"/>
      <c r="E26" s="7"/>
      <c r="F26" s="7" t="s">
        <v>0</v>
      </c>
      <c r="G26" s="7"/>
      <c r="H26" s="7"/>
      <c r="I26" s="7"/>
    </row>
    <row r="27" spans="1:10" x14ac:dyDescent="0.25">
      <c r="D27" s="7"/>
      <c r="E27" s="7"/>
      <c r="F27" s="7" t="s">
        <v>0</v>
      </c>
      <c r="G27" s="7"/>
      <c r="H27" s="7"/>
      <c r="I27" s="7"/>
    </row>
    <row r="28" spans="1:10" x14ac:dyDescent="0.25">
      <c r="D28" s="7"/>
      <c r="E28" s="7"/>
      <c r="F28" s="7" t="s">
        <v>0</v>
      </c>
      <c r="G28" s="7"/>
      <c r="H28" s="7"/>
      <c r="I28" s="7"/>
    </row>
    <row r="29" spans="1:10" x14ac:dyDescent="0.25">
      <c r="D29" s="7"/>
      <c r="E29" s="7"/>
      <c r="F29" s="7"/>
      <c r="G29" s="7"/>
      <c r="H29" s="7"/>
      <c r="I29" s="7"/>
    </row>
    <row r="30" spans="1:10" x14ac:dyDescent="0.25">
      <c r="D30" s="7"/>
      <c r="E30" s="7"/>
      <c r="F30" s="7"/>
      <c r="G30" s="7"/>
      <c r="H30" s="7"/>
      <c r="I30" s="7"/>
    </row>
    <row r="31" spans="1:10" x14ac:dyDescent="0.25">
      <c r="D31" s="7"/>
      <c r="E31" s="7"/>
      <c r="F31" s="7"/>
      <c r="G31" s="7"/>
      <c r="H31" s="7"/>
      <c r="I31" s="7"/>
    </row>
    <row r="32" spans="1:10" x14ac:dyDescent="0.25">
      <c r="D32" s="7"/>
      <c r="E32" s="7"/>
      <c r="F32" s="7"/>
      <c r="G32" s="7"/>
      <c r="H32" s="7"/>
      <c r="I32" s="7"/>
    </row>
    <row r="33" spans="4:9" x14ac:dyDescent="0.25">
      <c r="D33" s="7"/>
      <c r="E33" s="7"/>
      <c r="F33" s="7"/>
      <c r="G33" s="7"/>
      <c r="H33" s="7"/>
      <c r="I33" s="7"/>
    </row>
    <row r="34" spans="4:9" x14ac:dyDescent="0.25">
      <c r="D34" s="7"/>
      <c r="E34" s="7"/>
      <c r="F34" s="7"/>
      <c r="G34" s="7"/>
      <c r="H34" s="7"/>
      <c r="I34" s="7"/>
    </row>
    <row r="35" spans="4:9" x14ac:dyDescent="0.25">
      <c r="D35" s="1"/>
      <c r="E35" s="1"/>
      <c r="F35" s="1"/>
      <c r="G35" s="1"/>
      <c r="H35" s="1"/>
      <c r="I35" s="1"/>
    </row>
    <row r="36" spans="4:9" x14ac:dyDescent="0.25">
      <c r="D36" s="1"/>
      <c r="E36" s="1"/>
      <c r="F36" s="1"/>
      <c r="G36" s="1"/>
      <c r="H36" s="1"/>
      <c r="I36" s="1"/>
    </row>
    <row r="37" spans="4:9" x14ac:dyDescent="0.25">
      <c r="D37" s="1"/>
      <c r="E37" s="1"/>
      <c r="F37" s="1"/>
      <c r="G37" s="1"/>
      <c r="H37" s="1"/>
      <c r="I37" s="1"/>
    </row>
    <row r="38" spans="4:9" x14ac:dyDescent="0.25">
      <c r="D38" s="1"/>
      <c r="E38" s="1"/>
      <c r="F38" s="1"/>
      <c r="G38" s="1"/>
      <c r="H38" s="1"/>
      <c r="I38" s="1"/>
    </row>
    <row r="39" spans="4:9" x14ac:dyDescent="0.25">
      <c r="D39" s="1"/>
      <c r="E39" s="1"/>
      <c r="F39" s="1"/>
      <c r="G39" s="1"/>
      <c r="H39" s="1"/>
      <c r="I39" s="1"/>
    </row>
    <row r="40" spans="4:9" x14ac:dyDescent="0.25">
      <c r="D40" s="1"/>
      <c r="E40" s="1"/>
      <c r="F40" s="1"/>
      <c r="G40" s="1"/>
      <c r="H40" s="1"/>
      <c r="I40" s="1"/>
    </row>
    <row r="41" spans="4:9" x14ac:dyDescent="0.25">
      <c r="D41" s="1"/>
      <c r="E41" s="1"/>
      <c r="F41" s="1"/>
      <c r="G41" s="1"/>
      <c r="H41" s="1"/>
      <c r="I41" s="1"/>
    </row>
    <row r="42" spans="4:9" x14ac:dyDescent="0.25">
      <c r="D42" s="1"/>
      <c r="E42" s="1"/>
      <c r="F42" s="1"/>
      <c r="G42" s="1"/>
      <c r="H42" s="1"/>
      <c r="I42" s="1"/>
    </row>
    <row r="43" spans="4:9" x14ac:dyDescent="0.25">
      <c r="D43" s="1"/>
      <c r="E43" s="1"/>
      <c r="F43" s="1"/>
      <c r="G43" s="1"/>
      <c r="H43" s="1"/>
      <c r="I43" s="1"/>
    </row>
    <row r="44" spans="4:9" x14ac:dyDescent="0.25">
      <c r="D44" s="1"/>
      <c r="E44" s="1"/>
      <c r="F44" s="1"/>
      <c r="G44" s="1"/>
      <c r="H44" s="1"/>
      <c r="I44" s="1"/>
    </row>
    <row r="45" spans="4:9" x14ac:dyDescent="0.25">
      <c r="D45" s="1"/>
      <c r="E45" s="1"/>
      <c r="F45" s="1"/>
      <c r="G45" s="1"/>
      <c r="H45" s="1"/>
      <c r="I45" s="1"/>
    </row>
    <row r="46" spans="4:9" x14ac:dyDescent="0.25">
      <c r="D46" s="1"/>
      <c r="E46" s="1"/>
      <c r="F46" s="1"/>
      <c r="G46" s="1"/>
      <c r="H46" s="1"/>
      <c r="I46" s="1"/>
    </row>
    <row r="47" spans="4:9" x14ac:dyDescent="0.25">
      <c r="D47" s="1"/>
      <c r="E47" s="1"/>
      <c r="F47" s="1"/>
      <c r="G47" s="1"/>
      <c r="H47" s="1"/>
      <c r="I47" s="1"/>
    </row>
    <row r="48" spans="4:9" x14ac:dyDescent="0.25">
      <c r="D48" s="1"/>
      <c r="E48" s="1"/>
      <c r="F48" s="1"/>
      <c r="G48" s="1"/>
      <c r="H48" s="1"/>
      <c r="I48" s="1"/>
    </row>
    <row r="49" spans="4:9" x14ac:dyDescent="0.25">
      <c r="D49" s="1"/>
      <c r="E49" s="1"/>
      <c r="F49" s="1"/>
      <c r="G49" s="1"/>
      <c r="H49" s="1"/>
      <c r="I49" s="1"/>
    </row>
    <row r="50" spans="4:9" x14ac:dyDescent="0.25">
      <c r="D50" s="1"/>
      <c r="E50" s="1"/>
      <c r="F50" s="1"/>
      <c r="G50" s="1"/>
      <c r="H50" s="1"/>
      <c r="I50" s="1"/>
    </row>
    <row r="51" spans="4:9" x14ac:dyDescent="0.25">
      <c r="D51" s="1"/>
      <c r="E51" s="1"/>
      <c r="F51" s="1"/>
      <c r="G51" s="1"/>
      <c r="H51" s="1"/>
      <c r="I51" s="1"/>
    </row>
    <row r="52" spans="4:9" x14ac:dyDescent="0.25">
      <c r="D52" s="1"/>
      <c r="E52" s="1"/>
      <c r="F52" s="1"/>
      <c r="G52" s="1"/>
      <c r="H52" s="1"/>
      <c r="I52" s="1"/>
    </row>
    <row r="53" spans="4:9" x14ac:dyDescent="0.25">
      <c r="D53" s="1"/>
      <c r="E53" s="1"/>
      <c r="F53" s="1"/>
      <c r="G53" s="1"/>
      <c r="H53" s="1"/>
      <c r="I53" s="1"/>
    </row>
    <row r="54" spans="4:9" x14ac:dyDescent="0.25">
      <c r="D54" s="1"/>
      <c r="E54" s="1"/>
      <c r="F54" s="1"/>
      <c r="G54" s="1"/>
      <c r="H54" s="1"/>
      <c r="I54" s="1"/>
    </row>
    <row r="55" spans="4:9" x14ac:dyDescent="0.25">
      <c r="D55" s="1"/>
      <c r="E55" s="1"/>
      <c r="F55" s="1"/>
      <c r="G55" s="1"/>
      <c r="H55" s="1"/>
      <c r="I55" s="1"/>
    </row>
    <row r="56" spans="4:9" x14ac:dyDescent="0.25">
      <c r="D56" s="1"/>
      <c r="E56" s="1"/>
      <c r="F56" s="1"/>
      <c r="G56" s="1"/>
      <c r="H56" s="1"/>
      <c r="I56" s="1"/>
    </row>
    <row r="57" spans="4:9" x14ac:dyDescent="0.25">
      <c r="D57" s="1"/>
      <c r="E57" s="1"/>
      <c r="F57" s="1"/>
      <c r="G57" s="1"/>
      <c r="H57" s="1"/>
      <c r="I57" s="1"/>
    </row>
    <row r="58" spans="4:9" x14ac:dyDescent="0.25">
      <c r="D58" s="1"/>
      <c r="E58" s="1"/>
      <c r="F58" s="1"/>
      <c r="G58" s="1"/>
      <c r="H58" s="1"/>
      <c r="I58" s="1"/>
    </row>
    <row r="59" spans="4:9" x14ac:dyDescent="0.25">
      <c r="D59" s="1"/>
      <c r="E59" s="1"/>
      <c r="F59" s="1"/>
      <c r="G59" s="1"/>
      <c r="H59" s="1"/>
      <c r="I59" s="1"/>
    </row>
    <row r="60" spans="4:9" x14ac:dyDescent="0.25">
      <c r="D60" s="1"/>
      <c r="E60" s="1"/>
      <c r="F60" s="1"/>
      <c r="G60" s="1"/>
      <c r="H60" s="1"/>
      <c r="I60" s="1"/>
    </row>
    <row r="61" spans="4:9" x14ac:dyDescent="0.25">
      <c r="D61" s="1"/>
      <c r="E61" s="1"/>
      <c r="F61" s="1"/>
      <c r="G61" s="1"/>
      <c r="H61" s="1"/>
      <c r="I61" s="1"/>
    </row>
    <row r="62" spans="4:9" x14ac:dyDescent="0.25">
      <c r="D62" s="1"/>
      <c r="E62" s="1"/>
      <c r="F62" s="1"/>
      <c r="G62" s="1"/>
      <c r="H62" s="1"/>
      <c r="I62" s="1"/>
    </row>
    <row r="63" spans="4:9" x14ac:dyDescent="0.25">
      <c r="D63" s="1"/>
      <c r="E63" s="1"/>
      <c r="F63" s="1"/>
      <c r="G63" s="1"/>
      <c r="H63" s="1"/>
      <c r="I63" s="1"/>
    </row>
    <row r="64" spans="4:9" x14ac:dyDescent="0.25">
      <c r="D64" s="1"/>
      <c r="E64" s="1"/>
      <c r="F64" s="1"/>
      <c r="G64" s="1"/>
      <c r="H64" s="1"/>
      <c r="I64" s="1"/>
    </row>
    <row r="65" spans="4:9" x14ac:dyDescent="0.25">
      <c r="D65" s="1"/>
      <c r="E65" s="1"/>
      <c r="F65" s="1"/>
      <c r="G65" s="1"/>
      <c r="H65" s="1"/>
      <c r="I65" s="1"/>
    </row>
    <row r="66" spans="4:9" x14ac:dyDescent="0.25">
      <c r="D66" s="1"/>
      <c r="E66" s="1"/>
      <c r="F66" s="1"/>
      <c r="G66" s="1"/>
      <c r="H66" s="1"/>
      <c r="I66" s="1"/>
    </row>
    <row r="67" spans="4:9" x14ac:dyDescent="0.25">
      <c r="D67" s="1"/>
      <c r="E67" s="1"/>
      <c r="F67" s="1"/>
      <c r="G67" s="1"/>
      <c r="H67" s="1"/>
      <c r="I67" s="1"/>
    </row>
    <row r="68" spans="4:9" x14ac:dyDescent="0.25">
      <c r="D68" s="1"/>
      <c r="E68" s="1"/>
      <c r="F68" s="1"/>
      <c r="G68" s="1"/>
      <c r="H68" s="1"/>
      <c r="I68" s="1"/>
    </row>
    <row r="69" spans="4:9" x14ac:dyDescent="0.25">
      <c r="D69" s="1"/>
      <c r="E69" s="1"/>
      <c r="F69" s="1"/>
      <c r="G69" s="1"/>
      <c r="H69" s="1"/>
      <c r="I69" s="1"/>
    </row>
    <row r="70" spans="4:9" x14ac:dyDescent="0.25">
      <c r="D70" s="1"/>
      <c r="E70" s="1"/>
      <c r="F70" s="1"/>
      <c r="G70" s="1"/>
      <c r="H70" s="1"/>
      <c r="I70" s="1"/>
    </row>
    <row r="71" spans="4:9" x14ac:dyDescent="0.25">
      <c r="D71" s="1"/>
      <c r="E71" s="1"/>
      <c r="F71" s="1"/>
      <c r="G71" s="1"/>
      <c r="H71" s="1"/>
      <c r="I71" s="1"/>
    </row>
    <row r="72" spans="4:9" x14ac:dyDescent="0.25">
      <c r="D72" s="1"/>
      <c r="E72" s="1"/>
      <c r="F72" s="1"/>
      <c r="G72" s="1"/>
      <c r="H72" s="1"/>
      <c r="I72" s="1"/>
    </row>
    <row r="73" spans="4:9" x14ac:dyDescent="0.25">
      <c r="D73" s="1"/>
      <c r="E73" s="1"/>
      <c r="F73" s="1"/>
      <c r="G73" s="1"/>
      <c r="H73" s="1"/>
      <c r="I73" s="1"/>
    </row>
    <row r="74" spans="4:9" x14ac:dyDescent="0.25">
      <c r="D74" s="1"/>
      <c r="E74" s="1"/>
      <c r="F74" s="1"/>
      <c r="G74" s="1"/>
      <c r="H74" s="1"/>
      <c r="I74" s="1"/>
    </row>
    <row r="75" spans="4:9" x14ac:dyDescent="0.25">
      <c r="D75" s="1"/>
      <c r="E75" s="1"/>
      <c r="F75" s="1"/>
      <c r="G75" s="1"/>
      <c r="H75" s="1"/>
      <c r="I75" s="1"/>
    </row>
    <row r="76" spans="4:9" x14ac:dyDescent="0.25">
      <c r="D76" s="1"/>
      <c r="E76" s="1"/>
      <c r="F76" s="1"/>
      <c r="G76" s="1"/>
      <c r="H76" s="1"/>
      <c r="I76" s="1"/>
    </row>
    <row r="77" spans="4:9" x14ac:dyDescent="0.25">
      <c r="D77" s="1"/>
      <c r="E77" s="1"/>
      <c r="F77" s="1"/>
      <c r="G77" s="1"/>
      <c r="H77" s="1"/>
      <c r="I77" s="1"/>
    </row>
    <row r="78" spans="4:9" x14ac:dyDescent="0.25">
      <c r="D78" s="1"/>
      <c r="E78" s="1"/>
      <c r="F78" s="1"/>
      <c r="G78" s="1"/>
      <c r="H78" s="1"/>
      <c r="I78" s="1"/>
    </row>
    <row r="79" spans="4:9" x14ac:dyDescent="0.25">
      <c r="D79" s="1"/>
      <c r="E79" s="1"/>
      <c r="F79" s="1"/>
      <c r="G79" s="1"/>
      <c r="H79" s="1"/>
      <c r="I79" s="1"/>
    </row>
    <row r="80" spans="4:9" x14ac:dyDescent="0.25">
      <c r="D80" s="1"/>
      <c r="E80" s="1"/>
      <c r="F80" s="1"/>
      <c r="G80" s="1"/>
      <c r="H80" s="1"/>
      <c r="I80" s="1"/>
    </row>
    <row r="81" spans="4:9" x14ac:dyDescent="0.25">
      <c r="D81" s="1"/>
      <c r="E81" s="1"/>
      <c r="F81" s="1"/>
      <c r="G81" s="1"/>
      <c r="H81" s="1"/>
      <c r="I81" s="1"/>
    </row>
    <row r="82" spans="4:9" x14ac:dyDescent="0.25">
      <c r="D82" s="1"/>
      <c r="E82" s="1"/>
      <c r="F82" s="1"/>
      <c r="G82" s="1"/>
      <c r="H82" s="1"/>
      <c r="I82" s="1"/>
    </row>
    <row r="83" spans="4:9" x14ac:dyDescent="0.25">
      <c r="D83" s="1"/>
      <c r="E83" s="1"/>
      <c r="F83" s="1"/>
      <c r="G83" s="1"/>
      <c r="H83" s="1"/>
      <c r="I83" s="1"/>
    </row>
    <row r="84" spans="4:9" x14ac:dyDescent="0.25">
      <c r="D84" s="1"/>
      <c r="E84" s="1"/>
      <c r="F84" s="1"/>
      <c r="G84" s="1"/>
      <c r="H84" s="1"/>
      <c r="I84" s="1"/>
    </row>
    <row r="85" spans="4:9" x14ac:dyDescent="0.25">
      <c r="D85" s="1"/>
      <c r="E85" s="1"/>
      <c r="F85" s="1"/>
      <c r="G85" s="1"/>
      <c r="H85" s="1"/>
      <c r="I85" s="1"/>
    </row>
    <row r="86" spans="4:9" x14ac:dyDescent="0.25">
      <c r="D86" s="1"/>
      <c r="E86" s="1"/>
      <c r="F86" s="1"/>
      <c r="G86" s="1"/>
      <c r="H86" s="1"/>
      <c r="I86" s="1"/>
    </row>
    <row r="87" spans="4:9" x14ac:dyDescent="0.25">
      <c r="D87" s="1"/>
      <c r="E87" s="1"/>
      <c r="F87" s="1"/>
      <c r="G87" s="1"/>
      <c r="H87" s="1"/>
      <c r="I87" s="1"/>
    </row>
    <row r="88" spans="4:9" x14ac:dyDescent="0.25">
      <c r="D88" s="1"/>
      <c r="E88" s="1"/>
      <c r="F88" s="1"/>
      <c r="G88" s="1"/>
      <c r="H88" s="1"/>
      <c r="I88" s="1"/>
    </row>
    <row r="89" spans="4:9" x14ac:dyDescent="0.25">
      <c r="D89" s="1"/>
      <c r="E89" s="1"/>
      <c r="F89" s="1"/>
      <c r="G89" s="1"/>
      <c r="H89" s="1"/>
      <c r="I89" s="1"/>
    </row>
    <row r="90" spans="4:9" x14ac:dyDescent="0.25">
      <c r="D90" s="1"/>
      <c r="E90" s="1"/>
      <c r="F90" s="1"/>
      <c r="G90" s="1"/>
      <c r="H90" s="1"/>
      <c r="I90" s="1"/>
    </row>
    <row r="91" spans="4:9" x14ac:dyDescent="0.25">
      <c r="D91" s="1"/>
      <c r="E91" s="1"/>
      <c r="F91" s="1"/>
      <c r="G91" s="1"/>
      <c r="H91" s="1"/>
      <c r="I91" s="1"/>
    </row>
    <row r="92" spans="4:9" x14ac:dyDescent="0.25">
      <c r="D92" s="1"/>
      <c r="E92" s="1"/>
      <c r="F92" s="1"/>
      <c r="G92" s="1"/>
      <c r="H92" s="1"/>
      <c r="I92" s="1"/>
    </row>
    <row r="93" spans="4:9" x14ac:dyDescent="0.25">
      <c r="D93" s="1"/>
      <c r="E93" s="1"/>
      <c r="F93" s="1"/>
      <c r="G93" s="1"/>
      <c r="H93" s="1"/>
      <c r="I93" s="1"/>
    </row>
    <row r="94" spans="4:9" x14ac:dyDescent="0.25">
      <c r="D94" s="1"/>
      <c r="E94" s="1"/>
      <c r="F94" s="1"/>
      <c r="G94" s="1"/>
      <c r="H94" s="1"/>
      <c r="I94" s="1"/>
    </row>
    <row r="95" spans="4:9" x14ac:dyDescent="0.25">
      <c r="D95" s="1"/>
      <c r="E95" s="1"/>
      <c r="F95" s="1"/>
      <c r="G95" s="1"/>
      <c r="H95" s="1"/>
      <c r="I95" s="1"/>
    </row>
    <row r="96" spans="4:9" x14ac:dyDescent="0.25">
      <c r="D96" s="1"/>
      <c r="E96" s="1"/>
      <c r="F96" s="1"/>
      <c r="G96" s="1"/>
      <c r="H96" s="1"/>
      <c r="I96" s="1"/>
    </row>
    <row r="97" spans="4:9" x14ac:dyDescent="0.25">
      <c r="D97" s="1"/>
      <c r="E97" s="1"/>
      <c r="F97" s="1"/>
      <c r="G97" s="1"/>
      <c r="H97" s="1"/>
      <c r="I97" s="1"/>
    </row>
    <row r="98" spans="4:9" x14ac:dyDescent="0.25">
      <c r="D98" s="1"/>
      <c r="E98" s="1"/>
      <c r="F98" s="1"/>
      <c r="G98" s="1"/>
      <c r="H98" s="1"/>
      <c r="I98" s="1"/>
    </row>
    <row r="99" spans="4:9" x14ac:dyDescent="0.25">
      <c r="D99" s="1"/>
      <c r="E99" s="1"/>
      <c r="F99" s="1"/>
      <c r="G99" s="1"/>
      <c r="H99" s="1"/>
      <c r="I99" s="1"/>
    </row>
    <row r="100" spans="4:9" x14ac:dyDescent="0.25">
      <c r="D100" s="1"/>
      <c r="E100" s="1"/>
      <c r="F100" s="1"/>
      <c r="G100" s="1"/>
      <c r="H100" s="1"/>
      <c r="I100" s="1"/>
    </row>
    <row r="101" spans="4:9" x14ac:dyDescent="0.25">
      <c r="D101" s="1"/>
      <c r="E101" s="1"/>
      <c r="F101" s="1"/>
      <c r="G101" s="1"/>
      <c r="H101" s="1"/>
      <c r="I101" s="1"/>
    </row>
    <row r="102" spans="4:9" x14ac:dyDescent="0.25">
      <c r="D102" s="1"/>
      <c r="E102" s="1"/>
      <c r="F102" s="1"/>
      <c r="G102" s="1"/>
      <c r="H102" s="1"/>
      <c r="I102" s="1"/>
    </row>
    <row r="103" spans="4:9" x14ac:dyDescent="0.25">
      <c r="D103" s="1"/>
      <c r="E103" s="1"/>
      <c r="F103" s="1"/>
      <c r="G103" s="1"/>
      <c r="H103" s="1"/>
      <c r="I103" s="1"/>
    </row>
    <row r="104" spans="4:9" x14ac:dyDescent="0.25">
      <c r="D104" s="1"/>
      <c r="E104" s="1"/>
      <c r="F104" s="1"/>
      <c r="G104" s="1"/>
      <c r="H104" s="1"/>
      <c r="I104" s="1"/>
    </row>
    <row r="105" spans="4:9" x14ac:dyDescent="0.25">
      <c r="D105" s="1"/>
      <c r="E105" s="1"/>
      <c r="F105" s="1"/>
      <c r="G105" s="1"/>
      <c r="H105" s="1"/>
      <c r="I105" s="1"/>
    </row>
    <row r="106" spans="4:9" x14ac:dyDescent="0.25">
      <c r="D106" s="1"/>
      <c r="E106" s="1"/>
      <c r="F106" s="1"/>
      <c r="G106" s="1"/>
      <c r="H106" s="1"/>
      <c r="I106" s="1"/>
    </row>
    <row r="107" spans="4:9" x14ac:dyDescent="0.25">
      <c r="D107" s="1"/>
      <c r="E107" s="1"/>
      <c r="F107" s="1"/>
      <c r="G107" s="1"/>
      <c r="H107" s="1"/>
      <c r="I107" s="1"/>
    </row>
    <row r="108" spans="4:9" x14ac:dyDescent="0.25">
      <c r="D108" s="1"/>
      <c r="E108" s="1"/>
      <c r="F108" s="1"/>
      <c r="G108" s="1"/>
      <c r="H108" s="1"/>
      <c r="I108" s="1"/>
    </row>
    <row r="109" spans="4:9" x14ac:dyDescent="0.25">
      <c r="D109" s="1"/>
      <c r="E109" s="1"/>
      <c r="F109" s="1"/>
      <c r="G109" s="1"/>
      <c r="H109" s="1"/>
      <c r="I109" s="1"/>
    </row>
    <row r="110" spans="4:9" x14ac:dyDescent="0.25">
      <c r="D110" s="1"/>
      <c r="E110" s="1"/>
      <c r="F110" s="1"/>
      <c r="G110" s="1"/>
      <c r="H110" s="1"/>
      <c r="I110" s="1"/>
    </row>
    <row r="111" spans="4:9" x14ac:dyDescent="0.25">
      <c r="D111" s="1"/>
      <c r="E111" s="1"/>
      <c r="F111" s="1"/>
      <c r="G111" s="1"/>
      <c r="H111" s="1"/>
      <c r="I111" s="1"/>
    </row>
    <row r="112" spans="4:9" x14ac:dyDescent="0.25">
      <c r="D112" s="1"/>
      <c r="E112" s="1"/>
      <c r="F112" s="1"/>
      <c r="G112" s="1"/>
      <c r="H112" s="1"/>
      <c r="I112" s="1"/>
    </row>
    <row r="113" spans="4:9" x14ac:dyDescent="0.25">
      <c r="D113" s="1"/>
      <c r="E113" s="1"/>
      <c r="F113" s="1"/>
      <c r="G113" s="1"/>
      <c r="H113" s="1"/>
      <c r="I113" s="1"/>
    </row>
    <row r="114" spans="4:9" x14ac:dyDescent="0.25">
      <c r="D114" s="1"/>
      <c r="E114" s="1"/>
      <c r="F114" s="1"/>
      <c r="G114" s="1"/>
      <c r="H114" s="1"/>
      <c r="I114" s="1"/>
    </row>
    <row r="115" spans="4:9" x14ac:dyDescent="0.25">
      <c r="D115" s="1"/>
      <c r="E115" s="1"/>
      <c r="F115" s="1"/>
      <c r="G115" s="1"/>
      <c r="H115" s="1"/>
      <c r="I115" s="1"/>
    </row>
    <row r="116" spans="4:9" x14ac:dyDescent="0.25">
      <c r="D116" s="1"/>
      <c r="E116" s="1"/>
      <c r="F116" s="1"/>
      <c r="G116" s="1"/>
      <c r="H116" s="1"/>
      <c r="I116" s="1"/>
    </row>
    <row r="117" spans="4:9" x14ac:dyDescent="0.25">
      <c r="D117" s="1"/>
      <c r="E117" s="1"/>
      <c r="F117" s="1"/>
      <c r="G117" s="1"/>
      <c r="H117" s="1"/>
      <c r="I117" s="1"/>
    </row>
    <row r="118" spans="4:9" x14ac:dyDescent="0.25">
      <c r="D118" s="1"/>
      <c r="E118" s="1"/>
      <c r="F118" s="1"/>
      <c r="G118" s="1"/>
      <c r="H118" s="1"/>
      <c r="I118" s="1"/>
    </row>
    <row r="119" spans="4:9" x14ac:dyDescent="0.25">
      <c r="D119" s="1"/>
      <c r="E119" s="1"/>
      <c r="F119" s="1"/>
      <c r="G119" s="1"/>
      <c r="H119" s="1"/>
      <c r="I119" s="1"/>
    </row>
    <row r="120" spans="4:9" x14ac:dyDescent="0.25">
      <c r="D120" s="1"/>
      <c r="E120" s="1"/>
      <c r="F120" s="1"/>
      <c r="G120" s="1"/>
      <c r="H120" s="1"/>
      <c r="I120" s="1"/>
    </row>
    <row r="121" spans="4:9" x14ac:dyDescent="0.25">
      <c r="D121" s="1"/>
      <c r="E121" s="1"/>
      <c r="F121" s="1"/>
      <c r="G121" s="1"/>
      <c r="H121" s="1"/>
      <c r="I121" s="1"/>
    </row>
    <row r="122" spans="4:9" x14ac:dyDescent="0.25">
      <c r="D122" s="1"/>
      <c r="E122" s="1"/>
      <c r="F122" s="1"/>
      <c r="G122" s="1"/>
      <c r="H122" s="1"/>
      <c r="I122" s="1"/>
    </row>
    <row r="123" spans="4:9" x14ac:dyDescent="0.25">
      <c r="D123" s="1"/>
      <c r="E123" s="1"/>
      <c r="F123" s="1"/>
      <c r="G123" s="1"/>
      <c r="H123" s="1"/>
      <c r="I123" s="1"/>
    </row>
    <row r="124" spans="4:9" x14ac:dyDescent="0.25">
      <c r="D124" s="1"/>
      <c r="E124" s="1"/>
      <c r="F124" s="1"/>
      <c r="G124" s="1"/>
      <c r="H124" s="1"/>
      <c r="I124" s="1"/>
    </row>
    <row r="125" spans="4:9" x14ac:dyDescent="0.25">
      <c r="D125" s="1"/>
      <c r="E125" s="1"/>
      <c r="F125" s="1"/>
      <c r="G125" s="1"/>
      <c r="H125" s="1"/>
      <c r="I125" s="1"/>
    </row>
    <row r="126" spans="4:9" x14ac:dyDescent="0.25">
      <c r="D126" s="1"/>
      <c r="E126" s="1"/>
      <c r="F126" s="1"/>
      <c r="G126" s="1"/>
      <c r="H126" s="1"/>
      <c r="I126" s="1"/>
    </row>
    <row r="127" spans="4:9" x14ac:dyDescent="0.25">
      <c r="D127" s="1"/>
      <c r="E127" s="1"/>
      <c r="F127" s="1"/>
      <c r="G127" s="1"/>
      <c r="H127" s="1"/>
      <c r="I127" s="1"/>
    </row>
    <row r="128" spans="4:9" x14ac:dyDescent="0.25">
      <c r="D128" s="1"/>
      <c r="E128" s="1"/>
      <c r="F128" s="1"/>
      <c r="G128" s="1"/>
      <c r="H128" s="1"/>
      <c r="I128" s="1"/>
    </row>
    <row r="129" spans="4:9" x14ac:dyDescent="0.25">
      <c r="D129" s="1"/>
      <c r="E129" s="1"/>
      <c r="F129" s="1"/>
      <c r="G129" s="1"/>
      <c r="H129" s="1"/>
      <c r="I129" s="1"/>
    </row>
    <row r="130" spans="4:9" x14ac:dyDescent="0.25">
      <c r="D130" s="1"/>
      <c r="E130" s="1"/>
      <c r="F130" s="1"/>
      <c r="G130" s="1"/>
      <c r="H130" s="1"/>
      <c r="I130" s="1"/>
    </row>
    <row r="131" spans="4:9" x14ac:dyDescent="0.25">
      <c r="D131" s="1"/>
      <c r="E131" s="1"/>
      <c r="F131" s="1"/>
      <c r="G131" s="1"/>
      <c r="H131" s="1"/>
      <c r="I131" s="1"/>
    </row>
    <row r="132" spans="4:9" x14ac:dyDescent="0.25">
      <c r="D132" s="1"/>
      <c r="E132" s="1"/>
      <c r="F132" s="1"/>
      <c r="G132" s="1"/>
      <c r="H132" s="1"/>
      <c r="I132" s="1"/>
    </row>
    <row r="133" spans="4:9" x14ac:dyDescent="0.25">
      <c r="D133" s="1"/>
      <c r="E133" s="1"/>
      <c r="F133" s="1"/>
      <c r="G133" s="1"/>
      <c r="H133" s="1"/>
      <c r="I133" s="1"/>
    </row>
    <row r="134" spans="4:9" x14ac:dyDescent="0.25">
      <c r="D134" s="1"/>
      <c r="E134" s="1"/>
      <c r="F134" s="1"/>
      <c r="G134" s="1"/>
      <c r="H134" s="1"/>
      <c r="I134" s="1"/>
    </row>
    <row r="135" spans="4:9" x14ac:dyDescent="0.25">
      <c r="D135" s="1"/>
      <c r="E135" s="1"/>
      <c r="F135" s="1"/>
      <c r="G135" s="1"/>
      <c r="H135" s="1"/>
      <c r="I135" s="1"/>
    </row>
    <row r="136" spans="4:9" x14ac:dyDescent="0.25">
      <c r="D136" s="1"/>
      <c r="E136" s="1"/>
      <c r="F136" s="1"/>
      <c r="G136" s="1"/>
      <c r="H136" s="1"/>
      <c r="I136" s="1"/>
    </row>
    <row r="137" spans="4:9" x14ac:dyDescent="0.25">
      <c r="D137" s="1"/>
      <c r="E137" s="1"/>
      <c r="F137" s="1"/>
      <c r="G137" s="1"/>
      <c r="H137" s="1"/>
      <c r="I137" s="1"/>
    </row>
    <row r="138" spans="4:9" x14ac:dyDescent="0.25">
      <c r="D138" s="1"/>
      <c r="E138" s="1"/>
      <c r="F138" s="1"/>
      <c r="G138" s="1"/>
      <c r="H138" s="1"/>
      <c r="I138" s="1"/>
    </row>
    <row r="139" spans="4:9" x14ac:dyDescent="0.25">
      <c r="D139" s="1"/>
      <c r="E139" s="1"/>
      <c r="F139" s="1"/>
      <c r="G139" s="1"/>
      <c r="H139" s="1"/>
      <c r="I139" s="1"/>
    </row>
    <row r="140" spans="4:9" x14ac:dyDescent="0.25">
      <c r="D140" s="1"/>
      <c r="E140" s="1"/>
      <c r="F140" s="1"/>
      <c r="G140" s="1"/>
      <c r="H140" s="1"/>
      <c r="I140" s="1"/>
    </row>
    <row r="141" spans="4:9" x14ac:dyDescent="0.25">
      <c r="D141" s="1"/>
      <c r="E141" s="1"/>
      <c r="F141" s="1"/>
      <c r="G141" s="1"/>
      <c r="H141" s="1"/>
      <c r="I141" s="1"/>
    </row>
    <row r="142" spans="4:9" x14ac:dyDescent="0.25">
      <c r="D142" s="1"/>
      <c r="E142" s="1"/>
      <c r="F142" s="1"/>
      <c r="G142" s="1"/>
      <c r="H142" s="1"/>
      <c r="I142" s="1"/>
    </row>
    <row r="143" spans="4:9" x14ac:dyDescent="0.25">
      <c r="D143" s="1"/>
      <c r="E143" s="1"/>
      <c r="F143" s="1"/>
      <c r="G143" s="1"/>
      <c r="H143" s="1"/>
      <c r="I143" s="1"/>
    </row>
    <row r="144" spans="4:9" x14ac:dyDescent="0.25">
      <c r="D144" s="1"/>
      <c r="E144" s="1"/>
      <c r="F144" s="1"/>
      <c r="G144" s="1"/>
      <c r="H144" s="1"/>
      <c r="I144" s="1"/>
    </row>
    <row r="145" spans="4:9" x14ac:dyDescent="0.25">
      <c r="D145" s="1"/>
      <c r="E145" s="1"/>
      <c r="F145" s="1"/>
      <c r="G145" s="1"/>
      <c r="H145" s="1"/>
      <c r="I145" s="1"/>
    </row>
    <row r="146" spans="4:9" x14ac:dyDescent="0.25">
      <c r="D146" s="1"/>
      <c r="E146" s="1"/>
      <c r="F146" s="1"/>
      <c r="G146" s="1"/>
      <c r="H146" s="1"/>
      <c r="I146" s="1"/>
    </row>
    <row r="147" spans="4:9" x14ac:dyDescent="0.25">
      <c r="D147" s="1"/>
      <c r="E147" s="1"/>
      <c r="F147" s="1"/>
      <c r="G147" s="1"/>
      <c r="H147" s="1"/>
      <c r="I147" s="1"/>
    </row>
    <row r="148" spans="4:9" x14ac:dyDescent="0.25">
      <c r="D148" s="1"/>
      <c r="E148" s="1"/>
      <c r="F148" s="1"/>
      <c r="G148" s="1"/>
      <c r="H148" s="1"/>
      <c r="I148" s="1"/>
    </row>
    <row r="149" spans="4:9" x14ac:dyDescent="0.25">
      <c r="D149" s="1"/>
      <c r="E149" s="1"/>
      <c r="F149" s="1"/>
      <c r="G149" s="1"/>
      <c r="H149" s="1"/>
      <c r="I149" s="1"/>
    </row>
    <row r="150" spans="4:9" x14ac:dyDescent="0.25">
      <c r="D150" s="1"/>
      <c r="E150" s="1"/>
      <c r="F150" s="1"/>
      <c r="G150" s="1"/>
      <c r="H150" s="1"/>
      <c r="I150" s="1"/>
    </row>
    <row r="151" spans="4:9" x14ac:dyDescent="0.25">
      <c r="D151" s="1"/>
      <c r="E151" s="1"/>
      <c r="F151" s="1"/>
      <c r="G151" s="1"/>
      <c r="H151" s="1"/>
      <c r="I151" s="1"/>
    </row>
    <row r="152" spans="4:9" x14ac:dyDescent="0.25">
      <c r="D152" s="1"/>
      <c r="E152" s="1"/>
      <c r="F152" s="1"/>
      <c r="G152" s="1"/>
      <c r="H152" s="1"/>
      <c r="I152" s="1"/>
    </row>
    <row r="153" spans="4:9" x14ac:dyDescent="0.25">
      <c r="D153" s="1"/>
      <c r="E153" s="1"/>
      <c r="F153" s="1"/>
      <c r="G153" s="1"/>
      <c r="H153" s="1"/>
      <c r="I153" s="1"/>
    </row>
    <row r="154" spans="4:9" x14ac:dyDescent="0.25">
      <c r="D154" s="1"/>
      <c r="E154" s="1"/>
      <c r="F154" s="1"/>
      <c r="G154" s="1"/>
      <c r="H154" s="1"/>
      <c r="I154" s="1"/>
    </row>
    <row r="155" spans="4:9" x14ac:dyDescent="0.25">
      <c r="D155" s="1"/>
      <c r="E155" s="1"/>
      <c r="F155" s="1"/>
      <c r="G155" s="1"/>
      <c r="H155" s="1"/>
      <c r="I155" s="1"/>
    </row>
    <row r="156" spans="4:9" x14ac:dyDescent="0.25">
      <c r="D156" s="1"/>
      <c r="E156" s="1"/>
      <c r="F156" s="1"/>
      <c r="G156" s="1"/>
      <c r="H156" s="1"/>
      <c r="I156" s="1"/>
    </row>
    <row r="157" spans="4:9" x14ac:dyDescent="0.25">
      <c r="D157" s="1"/>
      <c r="E157" s="1"/>
      <c r="F157" s="1"/>
      <c r="G157" s="1"/>
      <c r="H157" s="1"/>
      <c r="I157" s="1"/>
    </row>
    <row r="158" spans="4:9" x14ac:dyDescent="0.25">
      <c r="D158" s="1"/>
      <c r="E158" s="1"/>
      <c r="F158" s="1"/>
      <c r="G158" s="1"/>
      <c r="H158" s="1"/>
      <c r="I158" s="1"/>
    </row>
    <row r="159" spans="4:9" x14ac:dyDescent="0.25">
      <c r="D159" s="1"/>
      <c r="E159" s="1"/>
      <c r="F159" s="1"/>
      <c r="G159" s="1"/>
      <c r="H159" s="1"/>
      <c r="I159" s="1"/>
    </row>
    <row r="160" spans="4:9" x14ac:dyDescent="0.25">
      <c r="D160" s="1"/>
      <c r="E160" s="1"/>
      <c r="F160" s="1"/>
      <c r="G160" s="1"/>
      <c r="H160" s="1"/>
      <c r="I160" s="1"/>
    </row>
    <row r="161" spans="4:9" x14ac:dyDescent="0.25">
      <c r="D161" s="1"/>
      <c r="E161" s="1"/>
      <c r="F161" s="1"/>
      <c r="G161" s="1"/>
      <c r="H161" s="1"/>
      <c r="I161" s="1"/>
    </row>
    <row r="162" spans="4:9" x14ac:dyDescent="0.25">
      <c r="D162" s="1"/>
      <c r="E162" s="1"/>
      <c r="F162" s="1"/>
      <c r="G162" s="1"/>
      <c r="H162" s="1"/>
      <c r="I162" s="1"/>
    </row>
    <row r="163" spans="4:9" x14ac:dyDescent="0.25">
      <c r="D163" s="1"/>
      <c r="E163" s="1"/>
      <c r="F163" s="1"/>
      <c r="G163" s="1"/>
      <c r="H163" s="1"/>
      <c r="I163" s="1"/>
    </row>
    <row r="164" spans="4:9" x14ac:dyDescent="0.25">
      <c r="D164" s="1"/>
      <c r="E164" s="1"/>
      <c r="F164" s="1"/>
      <c r="G164" s="1"/>
      <c r="H164" s="1"/>
      <c r="I164" s="1"/>
    </row>
    <row r="165" spans="4:9" x14ac:dyDescent="0.25">
      <c r="D165" s="1"/>
      <c r="E165" s="1"/>
      <c r="F165" s="1"/>
      <c r="G165" s="1"/>
      <c r="H165" s="1"/>
      <c r="I165" s="1"/>
    </row>
    <row r="166" spans="4:9" x14ac:dyDescent="0.25">
      <c r="D166" s="1"/>
      <c r="E166" s="1"/>
      <c r="F166" s="1"/>
      <c r="G166" s="1"/>
      <c r="H166" s="1"/>
      <c r="I166" s="1"/>
    </row>
    <row r="167" spans="4:9" x14ac:dyDescent="0.25">
      <c r="D167" s="1"/>
      <c r="E167" s="1"/>
      <c r="F167" s="1"/>
      <c r="G167" s="1"/>
      <c r="H167" s="1"/>
      <c r="I167" s="1"/>
    </row>
    <row r="168" spans="4:9" x14ac:dyDescent="0.25">
      <c r="D168" s="1"/>
      <c r="E168" s="1"/>
      <c r="F168" s="1"/>
      <c r="G168" s="1"/>
      <c r="H168" s="1"/>
      <c r="I168" s="1"/>
    </row>
    <row r="169" spans="4:9" x14ac:dyDescent="0.25">
      <c r="D169" s="1"/>
      <c r="E169" s="1"/>
      <c r="F169" s="1"/>
      <c r="G169" s="1"/>
      <c r="H169" s="1"/>
      <c r="I169" s="1"/>
    </row>
    <row r="170" spans="4:9" x14ac:dyDescent="0.25">
      <c r="D170" s="1"/>
      <c r="E170" s="1"/>
      <c r="F170" s="1"/>
      <c r="G170" s="1"/>
      <c r="H170" s="1"/>
      <c r="I170" s="1"/>
    </row>
    <row r="171" spans="4:9" x14ac:dyDescent="0.25">
      <c r="D171" s="1"/>
      <c r="E171" s="1"/>
      <c r="F171" s="1"/>
      <c r="G171" s="1"/>
      <c r="H171" s="1"/>
      <c r="I171" s="1"/>
    </row>
    <row r="172" spans="4:9" x14ac:dyDescent="0.25">
      <c r="D172" s="1"/>
      <c r="E172" s="1"/>
      <c r="F172" s="1"/>
      <c r="G172" s="1"/>
      <c r="H172" s="1"/>
      <c r="I172" s="1"/>
    </row>
    <row r="173" spans="4:9" x14ac:dyDescent="0.25">
      <c r="D173" s="1"/>
      <c r="E173" s="1"/>
      <c r="F173" s="1"/>
      <c r="G173" s="1"/>
      <c r="H173" s="1"/>
      <c r="I173" s="1"/>
    </row>
    <row r="174" spans="4:9" x14ac:dyDescent="0.25">
      <c r="D174" s="1"/>
      <c r="E174" s="1"/>
      <c r="F174" s="1"/>
      <c r="G174" s="1"/>
      <c r="H174" s="1"/>
      <c r="I174" s="1"/>
    </row>
    <row r="175" spans="4:9" x14ac:dyDescent="0.25">
      <c r="D175" s="1"/>
      <c r="E175" s="1"/>
      <c r="F175" s="1"/>
      <c r="G175" s="1"/>
      <c r="H175" s="1"/>
      <c r="I175" s="1"/>
    </row>
    <row r="176" spans="4:9" x14ac:dyDescent="0.25">
      <c r="D176" s="1"/>
      <c r="E176" s="1"/>
      <c r="F176" s="1"/>
      <c r="G176" s="1"/>
      <c r="H176" s="1"/>
      <c r="I176" s="1"/>
    </row>
    <row r="177" spans="4:9" x14ac:dyDescent="0.25">
      <c r="D177" s="1"/>
      <c r="E177" s="1"/>
      <c r="F177" s="1"/>
      <c r="G177" s="1"/>
      <c r="H177" s="1"/>
      <c r="I177" s="1"/>
    </row>
    <row r="178" spans="4:9" x14ac:dyDescent="0.25">
      <c r="D178" s="1"/>
      <c r="E178" s="1"/>
      <c r="F178" s="1"/>
      <c r="G178" s="1"/>
      <c r="H178" s="1"/>
      <c r="I178" s="1"/>
    </row>
    <row r="179" spans="4:9" x14ac:dyDescent="0.25">
      <c r="D179" s="1"/>
      <c r="E179" s="1"/>
      <c r="F179" s="1"/>
      <c r="G179" s="1"/>
      <c r="H179" s="1"/>
      <c r="I179" s="1"/>
    </row>
    <row r="180" spans="4:9" x14ac:dyDescent="0.25">
      <c r="D180" s="1"/>
      <c r="E180" s="1"/>
      <c r="F180" s="1"/>
      <c r="G180" s="1"/>
      <c r="H180" s="1"/>
      <c r="I180" s="1"/>
    </row>
    <row r="181" spans="4:9" x14ac:dyDescent="0.25">
      <c r="D181" s="1"/>
      <c r="E181" s="1"/>
      <c r="F181" s="1"/>
      <c r="G181" s="1"/>
      <c r="H181" s="1"/>
      <c r="I181" s="1"/>
    </row>
    <row r="182" spans="4:9" x14ac:dyDescent="0.25">
      <c r="D182" s="1"/>
      <c r="E182" s="1"/>
      <c r="F182" s="1"/>
      <c r="G182" s="1"/>
      <c r="H182" s="1"/>
      <c r="I182" s="1"/>
    </row>
    <row r="183" spans="4:9" x14ac:dyDescent="0.25">
      <c r="D183" s="1"/>
      <c r="E183" s="1"/>
      <c r="F183" s="1"/>
      <c r="G183" s="1"/>
      <c r="H183" s="1"/>
      <c r="I183" s="1"/>
    </row>
    <row r="184" spans="4:9" x14ac:dyDescent="0.25">
      <c r="D184" s="1"/>
      <c r="E184" s="1"/>
      <c r="F184" s="1"/>
      <c r="G184" s="1"/>
      <c r="H184" s="1"/>
      <c r="I184" s="1"/>
    </row>
    <row r="185" spans="4:9" x14ac:dyDescent="0.25">
      <c r="D185" s="1"/>
      <c r="E185" s="1"/>
      <c r="F185" s="1"/>
      <c r="G185" s="1"/>
      <c r="H185" s="1"/>
      <c r="I185" s="1"/>
    </row>
    <row r="186" spans="4:9" x14ac:dyDescent="0.25">
      <c r="D186" s="1"/>
      <c r="E186" s="1"/>
      <c r="F186" s="1"/>
      <c r="G186" s="1"/>
      <c r="H186" s="1"/>
      <c r="I186" s="1"/>
    </row>
    <row r="187" spans="4:9" x14ac:dyDescent="0.25">
      <c r="D187" s="1"/>
      <c r="E187" s="1"/>
      <c r="F187" s="1"/>
      <c r="G187" s="1"/>
      <c r="H187" s="1"/>
      <c r="I187" s="1"/>
    </row>
    <row r="188" spans="4:9" x14ac:dyDescent="0.25">
      <c r="D188" s="1"/>
      <c r="E188" s="1"/>
      <c r="F188" s="1"/>
      <c r="G188" s="1"/>
      <c r="H188" s="1"/>
      <c r="I188" s="1"/>
    </row>
    <row r="189" spans="4:9" x14ac:dyDescent="0.25">
      <c r="D189" s="1"/>
      <c r="E189" s="1"/>
      <c r="F189" s="1"/>
      <c r="G189" s="1"/>
      <c r="H189" s="1"/>
      <c r="I189" s="1"/>
    </row>
    <row r="190" spans="4:9" x14ac:dyDescent="0.25">
      <c r="D190" s="1"/>
      <c r="E190" s="1"/>
      <c r="F190" s="1"/>
      <c r="G190" s="1"/>
      <c r="H190" s="1"/>
      <c r="I190" s="1"/>
    </row>
    <row r="191" spans="4:9" x14ac:dyDescent="0.25">
      <c r="D191" s="1"/>
      <c r="E191" s="1"/>
      <c r="F191" s="1"/>
      <c r="G191" s="1"/>
      <c r="H191" s="1"/>
      <c r="I191" s="1"/>
    </row>
    <row r="192" spans="4:9" x14ac:dyDescent="0.25">
      <c r="D192" s="1"/>
      <c r="E192" s="1"/>
      <c r="F192" s="1"/>
      <c r="G192" s="1"/>
      <c r="H192" s="1"/>
      <c r="I192" s="1"/>
    </row>
    <row r="193" spans="4:9" x14ac:dyDescent="0.25">
      <c r="D193" s="1"/>
      <c r="E193" s="1"/>
      <c r="F193" s="1"/>
      <c r="G193" s="1"/>
      <c r="H193" s="1"/>
      <c r="I193" s="1"/>
    </row>
    <row r="194" spans="4:9" x14ac:dyDescent="0.25">
      <c r="D194" s="1"/>
      <c r="E194" s="1"/>
      <c r="F194" s="1"/>
      <c r="G194" s="1"/>
      <c r="H194" s="1"/>
      <c r="I194" s="1"/>
    </row>
    <row r="195" spans="4:9" x14ac:dyDescent="0.25">
      <c r="D195" s="1"/>
      <c r="E195" s="1"/>
      <c r="F195" s="1"/>
      <c r="G195" s="1"/>
      <c r="H195" s="1"/>
      <c r="I195" s="1"/>
    </row>
    <row r="196" spans="4:9" x14ac:dyDescent="0.25">
      <c r="D196" s="1"/>
      <c r="E196" s="1"/>
      <c r="F196" s="1"/>
      <c r="G196" s="1"/>
      <c r="H196" s="1"/>
      <c r="I196" s="1"/>
    </row>
    <row r="197" spans="4:9" x14ac:dyDescent="0.25">
      <c r="D197" s="1"/>
      <c r="E197" s="1"/>
      <c r="F197" s="1"/>
      <c r="G197" s="1"/>
      <c r="H197" s="1"/>
      <c r="I1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 25</vt:lpstr>
      <vt:lpstr>FY 24</vt:lpstr>
      <vt:lpstr>FY 23</vt:lpstr>
      <vt:lpstr>FY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cathyfancoff@gmail.com</dc:creator>
  <cp:lastModifiedBy>cathyfancoff@gmail.com</cp:lastModifiedBy>
  <dcterms:created xsi:type="dcterms:W3CDTF">2024-03-22T17:09:17Z</dcterms:created>
  <dcterms:modified xsi:type="dcterms:W3CDTF">2025-07-31T18:04:17Z</dcterms:modified>
</cp:coreProperties>
</file>