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Y 22" sheetId="1" r:id="rId4"/>
    <sheet state="visible" name="FY 23" sheetId="2" r:id="rId5"/>
    <sheet state="visible" name="FY 24" sheetId="3" r:id="rId6"/>
  </sheets>
  <definedNames/>
  <calcPr/>
</workbook>
</file>

<file path=xl/sharedStrings.xml><?xml version="1.0" encoding="utf-8"?>
<sst xmlns="http://schemas.openxmlformats.org/spreadsheetml/2006/main" count="65" uniqueCount="36">
  <si>
    <t>Private on 279</t>
  </si>
  <si>
    <t>Public on 279</t>
  </si>
  <si>
    <t>Amount to Post Private</t>
  </si>
  <si>
    <t>Amount to Post Public</t>
  </si>
  <si>
    <t>Elem Private</t>
  </si>
  <si>
    <t>Secondary Private</t>
  </si>
  <si>
    <t>FY 21 Q 3 &amp; 4</t>
  </si>
  <si>
    <t>FY 22 Q 1</t>
  </si>
  <si>
    <t>FY 22 Q 2</t>
  </si>
  <si>
    <t>Total Allocation</t>
  </si>
  <si>
    <t>CTE</t>
  </si>
  <si>
    <t>Service Center</t>
  </si>
  <si>
    <t>Minimum Teacher</t>
  </si>
  <si>
    <t>Double check vs. current ED 279</t>
  </si>
  <si>
    <t>Total Private on 279</t>
  </si>
  <si>
    <t>Total Public on 279</t>
  </si>
  <si>
    <t>Amount to Post for quarter Private</t>
  </si>
  <si>
    <t>Amount to Post for quarter Public</t>
  </si>
  <si>
    <t xml:space="preserve">FY 22 Q 3 </t>
  </si>
  <si>
    <t>FY 22 Q 4</t>
  </si>
  <si>
    <t>FY 23 Q 1</t>
  </si>
  <si>
    <t>FY 23 Q 2</t>
  </si>
  <si>
    <t>JE Accounts:</t>
  </si>
  <si>
    <t>Dr Public</t>
  </si>
  <si>
    <t>1000-044585</t>
  </si>
  <si>
    <t>Dr Private Elem</t>
  </si>
  <si>
    <t>2523395-053440</t>
  </si>
  <si>
    <t>Dr Private Secondary</t>
  </si>
  <si>
    <t>2523399-053440</t>
  </si>
  <si>
    <t xml:space="preserve">   Cr Subsidy</t>
  </si>
  <si>
    <t>1000-043111</t>
  </si>
  <si>
    <t>Special Ed Hardship</t>
  </si>
  <si>
    <t xml:space="preserve">FY 23 Q 3 </t>
  </si>
  <si>
    <t>FY 23 Q 4</t>
  </si>
  <si>
    <t>FY 24 Q 1</t>
  </si>
  <si>
    <t>FY 24 Q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</si>
</sst>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1" numFmtId="0" xfId="0" applyAlignment="1" applyFill="1" applyFont="1">
      <alignment readingOrder="0"/>
    </xf>
    <xf borderId="0" fillId="0" fontId="1" numFmtId="4" xfId="0" applyAlignment="1" applyFont="1" applyNumberFormat="1">
      <alignment readingOrder="0"/>
    </xf>
    <xf borderId="0" fillId="2" fontId="1" numFmtId="4" xfId="0" applyFont="1" applyNumberFormat="1"/>
    <xf borderId="0" fillId="0" fontId="1" numFmtId="4" xfId="0" applyFont="1" applyNumberFormat="1"/>
    <xf borderId="1" fillId="0" fontId="1" numFmtId="0" xfId="0" applyAlignment="1" applyBorder="1" applyFont="1">
      <alignment readingOrder="0"/>
    </xf>
    <xf borderId="1" fillId="0" fontId="1" numFmtId="4" xfId="0" applyAlignment="1" applyBorder="1" applyFont="1" applyNumberFormat="1">
      <alignment readingOrder="0"/>
    </xf>
    <xf borderId="1" fillId="2" fontId="1" numFmtId="4" xfId="0" applyBorder="1" applyFont="1" applyNumberFormat="1"/>
    <xf borderId="1" fillId="0" fontId="1" numFmtId="4" xfId="0" applyBorder="1" applyFont="1" applyNumberFormat="1"/>
    <xf borderId="1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0"/>
    <col customWidth="1" min="4" max="4" width="18.0"/>
    <col customWidth="1" min="5" max="5" width="17.38"/>
    <col customWidth="1" min="8" max="8" width="14.63"/>
  </cols>
  <sheetData>
    <row r="1">
      <c r="B1" s="1" t="s">
        <v>0</v>
      </c>
      <c r="C1" s="1" t="s">
        <v>1</v>
      </c>
      <c r="D1" s="2" t="s">
        <v>2</v>
      </c>
      <c r="E1" s="1" t="s">
        <v>3</v>
      </c>
      <c r="G1" s="2" t="s">
        <v>4</v>
      </c>
      <c r="H1" s="2" t="s">
        <v>5</v>
      </c>
    </row>
    <row r="2">
      <c r="A2" s="1" t="s">
        <v>6</v>
      </c>
      <c r="B2" s="3">
        <v>767403.35</v>
      </c>
      <c r="C2" s="3">
        <v>32516.3</v>
      </c>
      <c r="D2" s="4">
        <f t="shared" ref="D2:E2" si="1">B2</f>
        <v>767403.35</v>
      </c>
      <c r="E2" s="5">
        <f t="shared" si="1"/>
        <v>32516.3</v>
      </c>
      <c r="G2" s="4">
        <f t="shared" ref="G2:G4" si="3">D2*0.7</f>
        <v>537182.345</v>
      </c>
      <c r="H2" s="4">
        <f t="shared" ref="H2:H4" si="4">D2*0.3</f>
        <v>230221.005</v>
      </c>
    </row>
    <row r="3">
      <c r="A3" s="1" t="s">
        <v>7</v>
      </c>
      <c r="B3" s="3">
        <v>1089475.28</v>
      </c>
      <c r="C3" s="3">
        <v>42108.74</v>
      </c>
      <c r="D3" s="4">
        <f t="shared" ref="D3:E3" si="2">B3-B2</f>
        <v>322071.93</v>
      </c>
      <c r="E3" s="5">
        <f t="shared" si="2"/>
        <v>9592.44</v>
      </c>
      <c r="G3" s="4">
        <f t="shared" si="3"/>
        <v>225450.351</v>
      </c>
      <c r="H3" s="4">
        <f t="shared" si="4"/>
        <v>96621.579</v>
      </c>
    </row>
    <row r="4">
      <c r="A4" s="1" t="s">
        <v>8</v>
      </c>
      <c r="B4" s="3">
        <v>1466253.6</v>
      </c>
      <c r="C4" s="3">
        <v>50758.66</v>
      </c>
      <c r="D4" s="4">
        <f t="shared" ref="D4:E4" si="5">B4-B3</f>
        <v>376778.32</v>
      </c>
      <c r="E4" s="5">
        <f t="shared" si="5"/>
        <v>8649.92</v>
      </c>
      <c r="G4" s="4">
        <f t="shared" si="3"/>
        <v>263744.824</v>
      </c>
      <c r="H4" s="4">
        <f t="shared" si="4"/>
        <v>113033.496</v>
      </c>
    </row>
    <row r="5">
      <c r="B5" s="5"/>
      <c r="C5" s="5"/>
    </row>
    <row r="6">
      <c r="B6" s="5"/>
      <c r="C6" s="5"/>
    </row>
    <row r="7">
      <c r="B7" s="5"/>
      <c r="C7" s="5"/>
    </row>
    <row r="8">
      <c r="B8" s="5"/>
      <c r="C8" s="5"/>
    </row>
    <row r="9">
      <c r="B9" s="5"/>
      <c r="C9" s="5"/>
    </row>
    <row r="10">
      <c r="B10" s="5"/>
      <c r="C10" s="5"/>
    </row>
    <row r="11">
      <c r="B11" s="5"/>
      <c r="C11" s="5"/>
    </row>
    <row r="12">
      <c r="B12" s="5"/>
      <c r="C12" s="5"/>
    </row>
    <row r="13">
      <c r="B13" s="5"/>
      <c r="C13" s="5"/>
    </row>
    <row r="14">
      <c r="B14" s="5"/>
      <c r="C14" s="5"/>
    </row>
    <row r="15">
      <c r="B15" s="5"/>
      <c r="C15" s="5"/>
    </row>
    <row r="16">
      <c r="B16" s="5"/>
      <c r="C16" s="5"/>
    </row>
    <row r="17">
      <c r="B17" s="5"/>
      <c r="C17" s="5"/>
    </row>
    <row r="18">
      <c r="B18" s="5"/>
      <c r="C18" s="5"/>
    </row>
    <row r="19">
      <c r="B19" s="5"/>
      <c r="C19" s="5"/>
    </row>
    <row r="20">
      <c r="A20" s="1" t="s">
        <v>9</v>
      </c>
      <c r="B20" s="3">
        <v>6.346089215E7</v>
      </c>
      <c r="C20" s="5"/>
    </row>
    <row r="21">
      <c r="A21" s="1" t="s">
        <v>10</v>
      </c>
      <c r="B21" s="3">
        <v>3511673.94</v>
      </c>
    </row>
    <row r="22">
      <c r="A22" s="1" t="s">
        <v>11</v>
      </c>
      <c r="B22" s="3">
        <v>340909.8</v>
      </c>
    </row>
    <row r="23">
      <c r="A23" s="6" t="s">
        <v>12</v>
      </c>
      <c r="B23" s="7">
        <v>16800.0</v>
      </c>
      <c r="D23" s="1" t="s">
        <v>13</v>
      </c>
    </row>
    <row r="24">
      <c r="A24" s="1" t="s">
        <v>9</v>
      </c>
      <c r="B24" s="3">
        <f>SUM(B20:B23)</f>
        <v>67330275.89</v>
      </c>
      <c r="D24" s="5">
        <f>B24-B4-C4</f>
        <v>65813263.63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0"/>
    <col customWidth="1" min="2" max="2" width="15.75"/>
    <col customWidth="1" min="3" max="3" width="15.13"/>
    <col customWidth="1" min="4" max="4" width="26.25"/>
    <col customWidth="1" min="5" max="5" width="25.5"/>
    <col customWidth="1" min="8" max="8" width="14.63"/>
  </cols>
  <sheetData>
    <row r="1">
      <c r="B1" s="1" t="s">
        <v>14</v>
      </c>
      <c r="C1" s="1" t="s">
        <v>15</v>
      </c>
      <c r="D1" s="2" t="s">
        <v>16</v>
      </c>
      <c r="E1" s="1" t="s">
        <v>17</v>
      </c>
      <c r="G1" s="2" t="s">
        <v>4</v>
      </c>
      <c r="H1" s="2" t="s">
        <v>5</v>
      </c>
    </row>
    <row r="2">
      <c r="A2" s="1" t="s">
        <v>18</v>
      </c>
      <c r="B2" s="3">
        <v>317365.96</v>
      </c>
      <c r="C2" s="3">
        <v>11097.05</v>
      </c>
      <c r="D2" s="4">
        <f t="shared" ref="D2:E2" si="1">B2</f>
        <v>317365.96</v>
      </c>
      <c r="E2" s="5">
        <f t="shared" si="1"/>
        <v>11097.05</v>
      </c>
      <c r="G2" s="4">
        <f t="shared" ref="G2:G5" si="3">D2*0.7</f>
        <v>222156.172</v>
      </c>
      <c r="H2" s="4">
        <f t="shared" ref="H2:H5" si="4">D2*0.3</f>
        <v>95209.788</v>
      </c>
    </row>
    <row r="3">
      <c r="A3" s="1" t="s">
        <v>19</v>
      </c>
      <c r="B3" s="3">
        <v>681637.92</v>
      </c>
      <c r="C3" s="3">
        <v>22350.91</v>
      </c>
      <c r="D3" s="4">
        <f t="shared" ref="D3:E3" si="2">B3-B2</f>
        <v>364271.96</v>
      </c>
      <c r="E3" s="5">
        <f t="shared" si="2"/>
        <v>11253.86</v>
      </c>
      <c r="G3" s="4">
        <f t="shared" si="3"/>
        <v>254990.372</v>
      </c>
      <c r="H3" s="4">
        <f t="shared" si="4"/>
        <v>109281.588</v>
      </c>
    </row>
    <row r="4">
      <c r="A4" s="1" t="s">
        <v>20</v>
      </c>
      <c r="B4" s="3">
        <v>994426.32</v>
      </c>
      <c r="C4" s="3">
        <v>25540.82</v>
      </c>
      <c r="D4" s="4">
        <f t="shared" ref="D4:E4" si="5">B4-B3</f>
        <v>312788.4</v>
      </c>
      <c r="E4" s="5">
        <f t="shared" si="5"/>
        <v>3189.91</v>
      </c>
      <c r="G4" s="4">
        <f t="shared" si="3"/>
        <v>218951.88</v>
      </c>
      <c r="H4" s="4">
        <f t="shared" si="4"/>
        <v>93836.52</v>
      </c>
    </row>
    <row r="5">
      <c r="A5" s="6" t="s">
        <v>21</v>
      </c>
      <c r="B5" s="7">
        <v>1404801.33</v>
      </c>
      <c r="C5" s="7">
        <v>36171.63</v>
      </c>
      <c r="D5" s="8">
        <f t="shared" ref="D5:E5" si="6">B5-B4</f>
        <v>410375.01</v>
      </c>
      <c r="E5" s="9">
        <f t="shared" si="6"/>
        <v>10630.81</v>
      </c>
      <c r="F5" s="10"/>
      <c r="G5" s="8">
        <f t="shared" si="3"/>
        <v>287262.507</v>
      </c>
      <c r="H5" s="8">
        <f t="shared" si="4"/>
        <v>123112.503</v>
      </c>
    </row>
    <row r="6">
      <c r="B6" s="5"/>
      <c r="C6" s="5"/>
      <c r="D6" s="5">
        <f t="shared" ref="D6:E6" si="7">SUM(D2:D5)</f>
        <v>1404801.33</v>
      </c>
      <c r="E6" s="5">
        <f t="shared" si="7"/>
        <v>36171.63</v>
      </c>
      <c r="G6" s="5">
        <f t="shared" ref="G6:H6" si="8">SUM(G2:G5)</f>
        <v>983360.931</v>
      </c>
      <c r="H6" s="5">
        <f t="shared" si="8"/>
        <v>421440.399</v>
      </c>
    </row>
    <row r="7">
      <c r="B7" s="5"/>
      <c r="C7" s="5"/>
    </row>
    <row r="8">
      <c r="A8" s="1" t="s">
        <v>22</v>
      </c>
      <c r="B8" s="5"/>
      <c r="C8" s="5"/>
    </row>
    <row r="9">
      <c r="A9" s="1" t="s">
        <v>23</v>
      </c>
      <c r="B9" s="3" t="s">
        <v>24</v>
      </c>
      <c r="C9" s="5"/>
    </row>
    <row r="10">
      <c r="A10" s="1" t="s">
        <v>25</v>
      </c>
      <c r="B10" s="3" t="s">
        <v>26</v>
      </c>
      <c r="C10" s="5"/>
    </row>
    <row r="11">
      <c r="A11" s="1" t="s">
        <v>27</v>
      </c>
      <c r="B11" s="3" t="s">
        <v>28</v>
      </c>
      <c r="C11" s="5"/>
    </row>
    <row r="12">
      <c r="A12" s="1" t="s">
        <v>29</v>
      </c>
      <c r="B12" s="3" t="s">
        <v>30</v>
      </c>
      <c r="C12" s="5"/>
    </row>
    <row r="13">
      <c r="B13" s="5"/>
      <c r="C13" s="5"/>
    </row>
    <row r="14">
      <c r="B14" s="5"/>
      <c r="C14" s="5"/>
    </row>
    <row r="15">
      <c r="B15" s="5"/>
      <c r="C15" s="5"/>
    </row>
    <row r="16">
      <c r="B16" s="5"/>
      <c r="C16" s="5"/>
    </row>
    <row r="17">
      <c r="B17" s="5"/>
      <c r="C17" s="5"/>
    </row>
    <row r="18">
      <c r="B18" s="5"/>
      <c r="C18" s="5"/>
    </row>
    <row r="19">
      <c r="B19" s="5"/>
      <c r="C19" s="5"/>
    </row>
    <row r="20">
      <c r="B20" s="5"/>
      <c r="C20" s="5"/>
    </row>
    <row r="21">
      <c r="A21" s="1" t="s">
        <v>9</v>
      </c>
      <c r="B21" s="3">
        <v>6.502798216E7</v>
      </c>
      <c r="C21" s="5"/>
    </row>
    <row r="22">
      <c r="A22" s="1" t="s">
        <v>10</v>
      </c>
      <c r="B22" s="3">
        <v>3567356.12</v>
      </c>
    </row>
    <row r="23">
      <c r="A23" s="1" t="s">
        <v>11</v>
      </c>
      <c r="B23" s="3">
        <v>340054.4</v>
      </c>
    </row>
    <row r="24">
      <c r="A24" s="6" t="s">
        <v>31</v>
      </c>
      <c r="B24" s="7">
        <v>431018.21</v>
      </c>
      <c r="D24" s="1" t="s">
        <v>13</v>
      </c>
    </row>
    <row r="25">
      <c r="A25" s="1" t="s">
        <v>9</v>
      </c>
      <c r="B25" s="3">
        <f>SUM(B21:B24)</f>
        <v>69366410.89</v>
      </c>
      <c r="D25" s="5">
        <f>B25-B5-C5</f>
        <v>67925437.93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0"/>
    <col customWidth="1" min="2" max="2" width="15.75"/>
    <col customWidth="1" min="3" max="3" width="15.13"/>
    <col customWidth="1" min="4" max="4" width="26.25"/>
    <col customWidth="1" min="5" max="5" width="25.5"/>
    <col customWidth="1" min="8" max="8" width="14.63"/>
  </cols>
  <sheetData>
    <row r="1">
      <c r="B1" s="1" t="s">
        <v>14</v>
      </c>
      <c r="C1" s="1" t="s">
        <v>15</v>
      </c>
      <c r="D1" s="2" t="s">
        <v>16</v>
      </c>
      <c r="E1" s="1" t="s">
        <v>17</v>
      </c>
      <c r="G1" s="2" t="s">
        <v>4</v>
      </c>
      <c r="H1" s="2" t="s">
        <v>5</v>
      </c>
    </row>
    <row r="2">
      <c r="A2" s="1" t="s">
        <v>32</v>
      </c>
      <c r="B2" s="3">
        <v>418328.04</v>
      </c>
      <c r="C2" s="3">
        <v>29274.78</v>
      </c>
      <c r="D2" s="4">
        <f t="shared" ref="D2:E2" si="1">B2</f>
        <v>418328.04</v>
      </c>
      <c r="E2" s="5">
        <f t="shared" si="1"/>
        <v>29274.78</v>
      </c>
      <c r="G2" s="4">
        <f t="shared" ref="G2:G5" si="3">D2*0.7</f>
        <v>292829.628</v>
      </c>
      <c r="H2" s="4">
        <f t="shared" ref="H2:H5" si="4">D2*0.3</f>
        <v>125498.412</v>
      </c>
    </row>
    <row r="3">
      <c r="A3" s="1" t="s">
        <v>33</v>
      </c>
      <c r="B3" s="3"/>
      <c r="C3" s="3"/>
      <c r="D3" s="4">
        <f t="shared" ref="D3:E3" si="2">B3-B2</f>
        <v>-418328.04</v>
      </c>
      <c r="E3" s="5">
        <f t="shared" si="2"/>
        <v>-29274.78</v>
      </c>
      <c r="G3" s="4">
        <f t="shared" si="3"/>
        <v>-292829.628</v>
      </c>
      <c r="H3" s="4">
        <f t="shared" si="4"/>
        <v>-125498.412</v>
      </c>
    </row>
    <row r="4">
      <c r="A4" s="1" t="s">
        <v>34</v>
      </c>
      <c r="B4" s="3"/>
      <c r="C4" s="3"/>
      <c r="D4" s="4">
        <f t="shared" ref="D4:E4" si="5">B4-B3</f>
        <v>0</v>
      </c>
      <c r="E4" s="5">
        <f t="shared" si="5"/>
        <v>0</v>
      </c>
      <c r="G4" s="4">
        <f t="shared" si="3"/>
        <v>0</v>
      </c>
      <c r="H4" s="4">
        <f t="shared" si="4"/>
        <v>0</v>
      </c>
    </row>
    <row r="5">
      <c r="A5" s="6" t="s">
        <v>35</v>
      </c>
      <c r="B5" s="7"/>
      <c r="C5" s="7"/>
      <c r="D5" s="8">
        <f t="shared" ref="D5:E5" si="6">B5-B4</f>
        <v>0</v>
      </c>
      <c r="E5" s="9">
        <f t="shared" si="6"/>
        <v>0</v>
      </c>
      <c r="F5" s="10"/>
      <c r="G5" s="8">
        <f t="shared" si="3"/>
        <v>0</v>
      </c>
      <c r="H5" s="8">
        <f t="shared" si="4"/>
        <v>0</v>
      </c>
    </row>
    <row r="6">
      <c r="B6" s="5"/>
      <c r="C6" s="5"/>
      <c r="D6" s="5">
        <f t="shared" ref="D6:E6" si="7">SUM(D2:D5)</f>
        <v>0</v>
      </c>
      <c r="E6" s="5">
        <f t="shared" si="7"/>
        <v>0</v>
      </c>
      <c r="G6" s="5">
        <f t="shared" ref="G6:H6" si="8">SUM(G2:G5)</f>
        <v>0</v>
      </c>
      <c r="H6" s="5">
        <f t="shared" si="8"/>
        <v>0</v>
      </c>
    </row>
    <row r="7">
      <c r="B7" s="5"/>
      <c r="C7" s="5"/>
    </row>
    <row r="8">
      <c r="A8" s="1" t="s">
        <v>22</v>
      </c>
      <c r="B8" s="5"/>
      <c r="C8" s="5"/>
    </row>
    <row r="9">
      <c r="A9" s="1" t="s">
        <v>23</v>
      </c>
      <c r="B9" s="3" t="s">
        <v>24</v>
      </c>
      <c r="C9" s="5"/>
    </row>
    <row r="10">
      <c r="A10" s="1" t="s">
        <v>25</v>
      </c>
      <c r="B10" s="3" t="s">
        <v>26</v>
      </c>
      <c r="C10" s="5"/>
    </row>
    <row r="11">
      <c r="A11" s="1" t="s">
        <v>27</v>
      </c>
      <c r="B11" s="3" t="s">
        <v>28</v>
      </c>
      <c r="C11" s="5"/>
    </row>
    <row r="12">
      <c r="A12" s="1" t="s">
        <v>29</v>
      </c>
      <c r="B12" s="3" t="s">
        <v>30</v>
      </c>
      <c r="C12" s="5"/>
    </row>
    <row r="13">
      <c r="B13" s="5"/>
      <c r="C13" s="5"/>
    </row>
    <row r="14">
      <c r="B14" s="5"/>
      <c r="C14" s="5"/>
    </row>
    <row r="15">
      <c r="B15" s="5"/>
      <c r="C15" s="5"/>
    </row>
    <row r="16">
      <c r="B16" s="5"/>
      <c r="C16" s="5"/>
    </row>
    <row r="17">
      <c r="B17" s="5"/>
      <c r="C17" s="5"/>
    </row>
    <row r="18">
      <c r="B18" s="5"/>
      <c r="C18" s="5"/>
    </row>
    <row r="19">
      <c r="B19" s="5"/>
      <c r="C19" s="5"/>
    </row>
    <row r="20">
      <c r="B20" s="5"/>
      <c r="C20" s="5"/>
    </row>
    <row r="21">
      <c r="A21" s="1" t="s">
        <v>9</v>
      </c>
      <c r="B21" s="3">
        <v>6.349924502E7</v>
      </c>
      <c r="C21" s="5"/>
    </row>
    <row r="22">
      <c r="A22" s="1" t="s">
        <v>10</v>
      </c>
      <c r="B22" s="3">
        <v>3997728.75</v>
      </c>
    </row>
    <row r="23">
      <c r="A23" s="1" t="s">
        <v>11</v>
      </c>
      <c r="B23" s="3">
        <v>333606.0</v>
      </c>
    </row>
    <row r="24">
      <c r="A24" s="6" t="s">
        <v>31</v>
      </c>
      <c r="B24" s="7">
        <v>0.0</v>
      </c>
      <c r="D24" s="1" t="s">
        <v>13</v>
      </c>
    </row>
    <row r="25">
      <c r="A25" s="1" t="s">
        <v>9</v>
      </c>
      <c r="B25" s="3">
        <f>SUM(B21:B24)</f>
        <v>67830579.77</v>
      </c>
      <c r="D25" s="5">
        <f>B25-B2-C2</f>
        <v>67382976.95</v>
      </c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