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xr:revisionPtr revIDLastSave="0" documentId="14_{16C8DD79-3B87-4A20-9065-4512DB241A3D}" xr6:coauthVersionLast="47" xr6:coauthVersionMax="47" xr10:uidLastSave="{00000000-0000-0000-0000-000000000000}"/>
  <bookViews>
    <workbookView xWindow="792" yWindow="744" windowWidth="22260" windowHeight="11136" xr2:uid="{30757FB0-6DC9-44CC-B8B4-39F00A654064}"/>
  </bookViews>
  <sheets>
    <sheet name="FY24-25 Biennial" sheetId="1" r:id="rId1"/>
  </sheets>
  <definedNames>
    <definedName name="_xlnm.Print_Area" localSheetId="0">'FY24-25 Biennial'!$A$1:$Z$56</definedName>
    <definedName name="_xlnm.Print_Titles" localSheetId="0">'FY24-25 Biennial'!$6:$8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6" i="1" l="1"/>
  <c r="U56" i="1"/>
  <c r="T56" i="1"/>
  <c r="S56" i="1"/>
  <c r="R56" i="1"/>
  <c r="P56" i="1"/>
  <c r="N56" i="1"/>
  <c r="M56" i="1"/>
  <c r="L56" i="1"/>
  <c r="K56" i="1"/>
  <c r="Z54" i="1"/>
  <c r="Y54" i="1"/>
  <c r="X54" i="1"/>
  <c r="W54" i="1"/>
  <c r="Z53" i="1"/>
  <c r="Y53" i="1"/>
  <c r="X53" i="1"/>
  <c r="W53" i="1"/>
  <c r="Z52" i="1"/>
  <c r="Y52" i="1"/>
  <c r="X52" i="1"/>
  <c r="W52" i="1"/>
  <c r="Z51" i="1"/>
  <c r="Y51" i="1"/>
  <c r="X51" i="1"/>
  <c r="W51" i="1"/>
  <c r="Z50" i="1"/>
  <c r="Y50" i="1"/>
  <c r="X50" i="1"/>
  <c r="W50" i="1"/>
  <c r="Z49" i="1"/>
  <c r="Y49" i="1"/>
  <c r="X49" i="1"/>
  <c r="W49" i="1"/>
  <c r="Z48" i="1"/>
  <c r="Y48" i="1"/>
  <c r="X48" i="1"/>
  <c r="W48" i="1"/>
  <c r="Z47" i="1"/>
  <c r="Y47" i="1"/>
  <c r="X47" i="1"/>
  <c r="W47" i="1"/>
  <c r="Z46" i="1"/>
  <c r="Y46" i="1"/>
  <c r="X46" i="1"/>
  <c r="W46" i="1"/>
  <c r="Z45" i="1"/>
  <c r="Y45" i="1"/>
  <c r="X45" i="1"/>
  <c r="W45" i="1"/>
  <c r="Z44" i="1"/>
  <c r="Y44" i="1"/>
  <c r="X44" i="1"/>
  <c r="W44" i="1"/>
  <c r="Z43" i="1"/>
  <c r="Y43" i="1"/>
  <c r="X43" i="1"/>
  <c r="W43" i="1"/>
  <c r="Z42" i="1"/>
  <c r="Y42" i="1"/>
  <c r="X42" i="1"/>
  <c r="W42" i="1"/>
  <c r="Z41" i="1"/>
  <c r="Y41" i="1"/>
  <c r="X41" i="1"/>
  <c r="W41" i="1"/>
  <c r="Z40" i="1"/>
  <c r="Y40" i="1"/>
  <c r="X40" i="1"/>
  <c r="W40" i="1"/>
  <c r="Z39" i="1"/>
  <c r="Y39" i="1"/>
  <c r="X39" i="1"/>
  <c r="W39" i="1"/>
  <c r="Z38" i="1"/>
  <c r="Y38" i="1"/>
  <c r="X38" i="1"/>
  <c r="W38" i="1"/>
  <c r="Z37" i="1"/>
  <c r="Y37" i="1"/>
  <c r="X37" i="1"/>
  <c r="W37" i="1"/>
  <c r="Z36" i="1"/>
  <c r="Y36" i="1"/>
  <c r="X36" i="1"/>
  <c r="W36" i="1"/>
  <c r="Z35" i="1"/>
  <c r="Y35" i="1"/>
  <c r="X35" i="1"/>
  <c r="W35" i="1"/>
  <c r="Z34" i="1"/>
  <c r="Y34" i="1"/>
  <c r="X34" i="1"/>
  <c r="W34" i="1"/>
  <c r="Z33" i="1"/>
  <c r="Y33" i="1"/>
  <c r="X33" i="1"/>
  <c r="W33" i="1"/>
  <c r="Z32" i="1"/>
  <c r="Y32" i="1"/>
  <c r="X32" i="1"/>
  <c r="W32" i="1"/>
  <c r="Z31" i="1"/>
  <c r="Y31" i="1"/>
  <c r="X31" i="1"/>
  <c r="W31" i="1"/>
  <c r="Z30" i="1"/>
  <c r="Y30" i="1"/>
  <c r="X30" i="1"/>
  <c r="W30" i="1"/>
  <c r="Z29" i="1"/>
  <c r="Y29" i="1"/>
  <c r="X29" i="1"/>
  <c r="W29" i="1"/>
  <c r="Z28" i="1"/>
  <c r="Y28" i="1"/>
  <c r="X28" i="1"/>
  <c r="W28" i="1"/>
  <c r="Z27" i="1"/>
  <c r="Y27" i="1"/>
  <c r="X27" i="1"/>
  <c r="W27" i="1"/>
  <c r="Z26" i="1"/>
  <c r="Y26" i="1"/>
  <c r="X26" i="1"/>
  <c r="W26" i="1"/>
  <c r="Q26" i="1"/>
  <c r="Q56" i="1" s="1"/>
  <c r="O26" i="1"/>
  <c r="O56" i="1" s="1"/>
  <c r="X25" i="1"/>
  <c r="W25" i="1"/>
  <c r="Z24" i="1"/>
  <c r="Y24" i="1"/>
  <c r="X24" i="1"/>
  <c r="W24" i="1"/>
  <c r="Z23" i="1"/>
  <c r="Y23" i="1"/>
  <c r="X23" i="1"/>
  <c r="W23" i="1"/>
  <c r="Z22" i="1"/>
  <c r="Y22" i="1"/>
  <c r="X22" i="1"/>
  <c r="W22" i="1"/>
  <c r="Z21" i="1"/>
  <c r="Y21" i="1"/>
  <c r="X21" i="1"/>
  <c r="W21" i="1"/>
  <c r="Z20" i="1"/>
  <c r="Y20" i="1"/>
  <c r="X20" i="1"/>
  <c r="W20" i="1"/>
  <c r="Z19" i="1"/>
  <c r="Y19" i="1"/>
  <c r="X19" i="1"/>
  <c r="W19" i="1"/>
  <c r="Z18" i="1"/>
  <c r="Y18" i="1"/>
  <c r="X18" i="1"/>
  <c r="W18" i="1"/>
  <c r="Z17" i="1"/>
  <c r="Y17" i="1"/>
  <c r="X17" i="1"/>
  <c r="W17" i="1"/>
  <c r="Z16" i="1"/>
  <c r="Y16" i="1"/>
  <c r="X16" i="1"/>
  <c r="W16" i="1"/>
  <c r="Z15" i="1"/>
  <c r="Y15" i="1"/>
  <c r="X15" i="1"/>
  <c r="W15" i="1"/>
  <c r="Z14" i="1"/>
  <c r="Y14" i="1"/>
  <c r="X14" i="1"/>
  <c r="W14" i="1"/>
  <c r="Z13" i="1"/>
  <c r="Y13" i="1"/>
  <c r="X13" i="1"/>
  <c r="W13" i="1"/>
  <c r="Z12" i="1"/>
  <c r="Y12" i="1"/>
  <c r="X12" i="1"/>
  <c r="W12" i="1"/>
  <c r="Z11" i="1"/>
  <c r="Y11" i="1"/>
  <c r="X11" i="1"/>
  <c r="W11" i="1"/>
  <c r="Z10" i="1"/>
  <c r="Y10" i="1"/>
  <c r="X10" i="1"/>
  <c r="W10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Z9" i="1"/>
  <c r="Z56" i="1" s="1"/>
  <c r="Y9" i="1"/>
  <c r="Y56" i="1" s="1"/>
  <c r="X9" i="1"/>
  <c r="X56" i="1" s="1"/>
  <c r="W9" i="1"/>
  <c r="W5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Denis, Nicole L</author>
  </authors>
  <commentList>
    <comment ref="D14" authorId="0" shapeId="0" xr:uid="{A4C84F17-DBE7-4DE3-BE67-636808B37AED}">
      <text>
        <r>
          <rPr>
            <b/>
            <sz val="9"/>
            <color indexed="81"/>
            <rFont val="Tahoma"/>
            <family val="2"/>
          </rPr>
          <t>Denis, Nicole L:</t>
        </r>
        <r>
          <rPr>
            <sz val="9"/>
            <color indexed="81"/>
            <rFont val="Tahoma"/>
            <family val="2"/>
          </rPr>
          <t xml:space="preserve">
Adjusted amount to align with award</t>
        </r>
      </text>
    </comment>
    <comment ref="D38" authorId="0" shapeId="0" xr:uid="{12C43885-B66B-44A4-A513-0C6F1BF1AFBC}">
      <text>
        <r>
          <rPr>
            <b/>
            <sz val="9"/>
            <color indexed="81"/>
            <rFont val="Tahoma"/>
            <family val="2"/>
          </rPr>
          <t>Denis, Nicole L:</t>
        </r>
        <r>
          <rPr>
            <sz val="9"/>
            <color indexed="81"/>
            <rFont val="Tahoma"/>
            <family val="2"/>
          </rPr>
          <t xml:space="preserve">
Revised amount - no General Fund needed</t>
        </r>
      </text>
    </comment>
    <comment ref="D41" authorId="0" shapeId="0" xr:uid="{FA71A9A5-33AC-4508-BD7B-90809FA2F42B}">
      <text>
        <r>
          <rPr>
            <b/>
            <sz val="9"/>
            <color indexed="81"/>
            <rFont val="Tahoma"/>
            <family val="2"/>
          </rPr>
          <t>Denis, Nicole L:</t>
        </r>
        <r>
          <rPr>
            <sz val="9"/>
            <color indexed="81"/>
            <rFont val="Tahoma"/>
            <family val="2"/>
          </rPr>
          <t xml:space="preserve">
Split into 2 initiatives; goes with C-A-26</t>
        </r>
      </text>
    </comment>
    <comment ref="D42" authorId="0" shapeId="0" xr:uid="{B935A482-6E14-4A2F-9094-7094703302EE}">
      <text>
        <r>
          <rPr>
            <b/>
            <sz val="9"/>
            <color indexed="81"/>
            <rFont val="Tahoma"/>
            <family val="2"/>
          </rPr>
          <t>Denis, Nicole L:</t>
        </r>
        <r>
          <rPr>
            <sz val="9"/>
            <color indexed="81"/>
            <rFont val="Tahoma"/>
            <family val="2"/>
          </rPr>
          <t xml:space="preserve">
Split into 2 initiatives; goes with C-A-43</t>
        </r>
      </text>
    </comment>
    <comment ref="D47" authorId="0" shapeId="0" xr:uid="{E3837CF7-DC1E-42D4-8C05-A3B7CF6E942F}">
      <text>
        <r>
          <rPr>
            <b/>
            <sz val="9"/>
            <color indexed="81"/>
            <rFont val="Tahoma"/>
            <family val="2"/>
          </rPr>
          <t>Denis, Nicole L:</t>
        </r>
        <r>
          <rPr>
            <sz val="9"/>
            <color indexed="81"/>
            <rFont val="Tahoma"/>
            <family val="2"/>
          </rPr>
          <t xml:space="preserve">
Split out from C-A-25</t>
        </r>
      </text>
    </comment>
    <comment ref="G47" authorId="0" shapeId="0" xr:uid="{1672F557-0BDA-4162-BE13-F39CE401CDAA}">
      <text>
        <r>
          <rPr>
            <b/>
            <sz val="9"/>
            <color indexed="81"/>
            <rFont val="Tahoma"/>
            <family val="2"/>
          </rPr>
          <t>Denis, Nicole L:</t>
        </r>
        <r>
          <rPr>
            <sz val="9"/>
            <color indexed="81"/>
            <rFont val="Tahoma"/>
            <family val="2"/>
          </rPr>
          <t xml:space="preserve">
Changed from 4 Regional Ed Reps (original initiative)</t>
        </r>
      </text>
    </comment>
  </commentList>
</comments>
</file>

<file path=xl/sharedStrings.xml><?xml version="1.0" encoding="utf-8"?>
<sst xmlns="http://schemas.openxmlformats.org/spreadsheetml/2006/main" count="262" uniqueCount="156">
  <si>
    <t>Department of Education</t>
  </si>
  <si>
    <t>General Fund</t>
  </si>
  <si>
    <t>Federal Expenditures Fund</t>
  </si>
  <si>
    <t>Other Special Revenue Funds</t>
  </si>
  <si>
    <t>TOTAL</t>
  </si>
  <si>
    <t>FY24</t>
  </si>
  <si>
    <t>FY25</t>
  </si>
  <si>
    <t>Line #</t>
  </si>
  <si>
    <t>CP #</t>
  </si>
  <si>
    <t>Account Name</t>
  </si>
  <si>
    <t>Account</t>
  </si>
  <si>
    <t>Initiative</t>
  </si>
  <si>
    <t>LC</t>
  </si>
  <si>
    <t>Position #</t>
  </si>
  <si>
    <t>Incumbent</t>
  </si>
  <si>
    <t>Amount</t>
  </si>
  <si>
    <t>HC</t>
  </si>
  <si>
    <t>AO</t>
  </si>
  <si>
    <t>PS/AO</t>
  </si>
  <si>
    <t>School and Student Supports</t>
  </si>
  <si>
    <t>01005AZ27020</t>
  </si>
  <si>
    <t>IDEA/School Age</t>
  </si>
  <si>
    <t>01305AZ08012</t>
  </si>
  <si>
    <t>Education in the Unorganized Territory</t>
  </si>
  <si>
    <t>01005C022017</t>
  </si>
  <si>
    <t>C-A-16</t>
  </si>
  <si>
    <t>School Finance and Operations</t>
  </si>
  <si>
    <t>01005AZ07871</t>
  </si>
  <si>
    <t>OIT - OCIO and service rate increases</t>
  </si>
  <si>
    <t>C-A-17</t>
  </si>
  <si>
    <t>Leadership</t>
  </si>
  <si>
    <t>01005AZ07769</t>
  </si>
  <si>
    <t>Service Center increase</t>
  </si>
  <si>
    <t>C-A-20</t>
  </si>
  <si>
    <t>Child Development Services</t>
  </si>
  <si>
    <t>01005A044929</t>
  </si>
  <si>
    <t>CDS collective bargaining</t>
  </si>
  <si>
    <t>Office of Innovation</t>
  </si>
  <si>
    <t>01005AZ33407</t>
  </si>
  <si>
    <t>C-A-28</t>
  </si>
  <si>
    <t>Higher Education and Educator Support Services</t>
  </si>
  <si>
    <t>01005AZ08231</t>
  </si>
  <si>
    <t>ESEA Title I</t>
  </si>
  <si>
    <t>01305AZ08113</t>
  </si>
  <si>
    <t>C-A-32</t>
  </si>
  <si>
    <t>Multiple</t>
  </si>
  <si>
    <t>C-A-49</t>
  </si>
  <si>
    <t>Add back travel from FY22-23 reductions</t>
  </si>
  <si>
    <t>Adult Education</t>
  </si>
  <si>
    <t>Office of Workforce Development and Innovative Pathways</t>
  </si>
  <si>
    <t>C-A-34</t>
  </si>
  <si>
    <t>Provides one-time funding to revise Major Capital School Construction planning documents.</t>
  </si>
  <si>
    <t>C-A-50</t>
  </si>
  <si>
    <t>Additional preschool programming</t>
  </si>
  <si>
    <t>Child Development Services Part C</t>
  </si>
  <si>
    <t>01305A044945</t>
  </si>
  <si>
    <t>Increases allotment to match federal grant award</t>
  </si>
  <si>
    <t>Provides funding for the National Board Salary Supplement</t>
  </si>
  <si>
    <t>Consolidate HR and accounting services into one program</t>
  </si>
  <si>
    <t>New</t>
  </si>
  <si>
    <t>Increased cost of contracted services for hearing officers</t>
  </si>
  <si>
    <t>Provides funding for educator workforce development and recognition</t>
  </si>
  <si>
    <t>National Board Salary Supplement</t>
  </si>
  <si>
    <t>01405AZ14701</t>
  </si>
  <si>
    <t>C-A-7014</t>
  </si>
  <si>
    <t>C-A-7007</t>
  </si>
  <si>
    <t>Establishes PSM I and MA II to oversee CTE debt service/bond issuances through 6/7/2025</t>
  </si>
  <si>
    <t>C-A-7020</t>
  </si>
  <si>
    <t>Increases allocation to align with grant award</t>
  </si>
  <si>
    <t>C-A-7019</t>
  </si>
  <si>
    <t>English Language Acquisition</t>
  </si>
  <si>
    <t>01305AZ08116</t>
  </si>
  <si>
    <t>C-A-7005</t>
  </si>
  <si>
    <t>C-A-7006</t>
  </si>
  <si>
    <t>Increases OA II from 40 hrs to 80 hrs</t>
  </si>
  <si>
    <t>C-A-7010</t>
  </si>
  <si>
    <t>School Finance &amp; Operations</t>
  </si>
  <si>
    <t>C-A-7013</t>
  </si>
  <si>
    <t>C-A-7016</t>
  </si>
  <si>
    <t>Establishes a PSE II, Director of Green Infrastructure</t>
  </si>
  <si>
    <t>Contracted green construction position</t>
  </si>
  <si>
    <t>Provides funding for increased tuition, transportation and special education services.</t>
  </si>
  <si>
    <t xml:space="preserve">Provides funding to maintain an updated fleet of school buses. </t>
  </si>
  <si>
    <t>Provides one-time funding to update mechanical, electrical and plumbing systems and address exterior building enclosure deficiencies at Connor Consolidated School.</t>
  </si>
  <si>
    <t>C-A-7024</t>
  </si>
  <si>
    <t>C-A-7025</t>
  </si>
  <si>
    <t>C-A-7021</t>
  </si>
  <si>
    <t>C-A-7022</t>
  </si>
  <si>
    <t>C-A-7023</t>
  </si>
  <si>
    <t>Page #</t>
  </si>
  <si>
    <t>Valerie Seaman</t>
  </si>
  <si>
    <t>Maine Commission for Community Service</t>
  </si>
  <si>
    <t>Ref#</t>
  </si>
  <si>
    <t>One-time construction costs</t>
  </si>
  <si>
    <t>General Purpose Aid for Local Schools</t>
  </si>
  <si>
    <t>01005A030809</t>
  </si>
  <si>
    <t>Establish limited-period Public Service Manager II through 6/30/26</t>
  </si>
  <si>
    <t>Emma-Marie Banks</t>
  </si>
  <si>
    <t>Expanding Access in School Environments</t>
  </si>
  <si>
    <t>01305AZ27025</t>
  </si>
  <si>
    <t>Increase allotment - EASE grant</t>
  </si>
  <si>
    <t>Stonger Connections</t>
  </si>
  <si>
    <t>01305AZ08168</t>
  </si>
  <si>
    <t>Increase allotment - Stronger Connections grant</t>
  </si>
  <si>
    <t>School Nutrition Admin</t>
  </si>
  <si>
    <t>01305AZ07805</t>
  </si>
  <si>
    <t>Increase allotment - Child Nutrition grant</t>
  </si>
  <si>
    <t>Provide funding for BHR approved reclass from Ed Spec I to Ed Spec III</t>
  </si>
  <si>
    <t>PS</t>
  </si>
  <si>
    <t>01400-0980</t>
  </si>
  <si>
    <t>Michelle Bisbee</t>
  </si>
  <si>
    <t>GSEM/STOP/ESSER</t>
  </si>
  <si>
    <t>Establish PSC I to support MSSC</t>
  </si>
  <si>
    <t>n/a</t>
  </si>
  <si>
    <t>Rethinking Remote Education Venture</t>
  </si>
  <si>
    <t>01305AZ08192</t>
  </si>
  <si>
    <t>Continue RREV positions and AO - no cost extension through 7/2024</t>
  </si>
  <si>
    <t>01400-1097, 01400-1143</t>
  </si>
  <si>
    <t>Elaine Bartley, Nicholas Runco</t>
  </si>
  <si>
    <t>ARP Maine Commission for Community Service</t>
  </si>
  <si>
    <t>02505AZ13402</t>
  </si>
  <si>
    <t>Continue Senior Planner through 12/31/24</t>
  </si>
  <si>
    <t>01400-1129</t>
  </si>
  <si>
    <t>Kristen Brewer</t>
  </si>
  <si>
    <t>01005AZ33305</t>
  </si>
  <si>
    <t>Establish 2 limited-period ESOL Specialists through 6/30/26</t>
  </si>
  <si>
    <t>Hupp - transfers funding for hosting, maintenance and enhancements</t>
  </si>
  <si>
    <t>Preschool Development B-5</t>
  </si>
  <si>
    <t>01305AZ08118</t>
  </si>
  <si>
    <t>Establishes allocation for the grant</t>
  </si>
  <si>
    <t>Establishes 4 Ed Spec III (School Nurse Consultants)</t>
  </si>
  <si>
    <t>LLLL - Change 10 United States Code to Chapters 1209 and 1211 rather than Sections 1209 and 1211</t>
  </si>
  <si>
    <t>Provides ongoing funds to support adult education programs statewide.</t>
  </si>
  <si>
    <t>01005A036421</t>
  </si>
  <si>
    <t>Payments for SDI at SPPS</t>
  </si>
  <si>
    <t>01405A044944</t>
  </si>
  <si>
    <t>Eliminates a vacant Janitor/Bus Driver position</t>
  </si>
  <si>
    <t>K-12 Essential Programs and Services</t>
  </si>
  <si>
    <t>01405A030801</t>
  </si>
  <si>
    <t>Adjusts funding to bring allocations in line with projected available resources</t>
  </si>
  <si>
    <t>Retired Teachers Health insurance</t>
  </si>
  <si>
    <t>01005A085474</t>
  </si>
  <si>
    <t>Increase the State's contribution from 55% to 60%</t>
  </si>
  <si>
    <t>2 year pilot program to provide financial assistance to families of students to help avoid homelessness</t>
  </si>
  <si>
    <t>Provides one-time funds to support the collection of wage information for school support staff necessary to estimate the cost of any wage increase on the State and municipalities</t>
  </si>
  <si>
    <t>GRAND TOTAL</t>
  </si>
  <si>
    <t>RRR - Adds language on providing notice to the Governor's office if adult education expenditures drop below 95% of the prior year's allocation</t>
  </si>
  <si>
    <t>VVV - Early childhood integrated data system</t>
  </si>
  <si>
    <t>YYY - Special Purpose Provate School funding formula for daily tuition rates</t>
  </si>
  <si>
    <t>KKKK - 2 year pilot program to help students avoid homelessness</t>
  </si>
  <si>
    <t>FFFFF - Transfers $40 million from GPA to the unappropriated surplus of the General Fund; transfers $20 million from the unappropriated surplus to the School Revolving Renovation Fund</t>
  </si>
  <si>
    <t>JJJJ - Revises ELL/ML hardship language to remove the requirement of SAUs to petition the commissioner and allows unexpended balances from another program's appropriation to be used to fund the hardship</t>
  </si>
  <si>
    <t>OOOOO - Revise Retired Teachers health insurance rates from 55% to 60%</t>
  </si>
  <si>
    <t>Language Parts</t>
  </si>
  <si>
    <t>01005AZ13401</t>
  </si>
  <si>
    <t>Chapter 412 (LD 258)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</si>
</sst>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_);_(@_)"/>
    <numFmt numFmtId="166" formatCode="[$-409]mmmm\ d\,\ yyyy;@"/>
    <numFmt numFmtId="167" formatCode="0.0_);\(0.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49" fontId="3" fillId="0" borderId="0" xfId="0" applyNumberFormat="1" applyFont="1" applyAlignment="1">
      <alignment horizontal="centerContinuous" vertical="top" wrapText="1"/>
    </xf>
    <xf numFmtId="0" fontId="3" fillId="0" borderId="0" xfId="0" applyFont="1" applyAlignment="1">
      <alignment horizontal="centerContinuous" vertical="top" wrapText="1"/>
    </xf>
    <xf numFmtId="41" fontId="3" fillId="0" borderId="0" xfId="1" applyNumberFormat="1" applyFont="1" applyAlignment="1">
      <alignment horizontal="centerContinuous"/>
    </xf>
    <xf numFmtId="164" fontId="3" fillId="0" borderId="0" xfId="1" applyNumberFormat="1" applyFont="1" applyAlignment="1">
      <alignment horizontal="centerContinuous"/>
    </xf>
    <xf numFmtId="165" fontId="3" fillId="0" borderId="0" xfId="1" applyNumberFormat="1" applyFont="1" applyAlignment="1">
      <alignment horizontal="centerContinuous"/>
    </xf>
    <xf numFmtId="0" fontId="4" fillId="0" borderId="0" xfId="0" applyFont="1"/>
    <xf numFmtId="166" fontId="3" fillId="0" borderId="0" xfId="0" quotePrefix="1" applyNumberFormat="1" applyFont="1" applyAlignment="1">
      <alignment horizontal="centerContinuous" vertical="top" wrapText="1"/>
    </xf>
    <xf numFmtId="49" fontId="3" fillId="0" borderId="0" xfId="0" quotePrefix="1" applyNumberFormat="1" applyFont="1" applyAlignment="1">
      <alignment horizontal="centerContinuous" vertical="top" wrapText="1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41" fontId="1" fillId="0" borderId="0" xfId="1" applyNumberFormat="1"/>
    <xf numFmtId="164" fontId="1" fillId="0" borderId="0" xfId="1" applyNumberFormat="1"/>
    <xf numFmtId="165" fontId="1" fillId="0" borderId="0" xfId="1" applyNumberFormat="1"/>
    <xf numFmtId="49" fontId="3" fillId="0" borderId="0" xfId="0" applyNumberFormat="1" applyFont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/>
    <xf numFmtId="41" fontId="0" fillId="0" borderId="0" xfId="1" applyNumberFormat="1" applyFont="1" applyAlignment="1">
      <alignment horizontal="centerContinuous"/>
    </xf>
    <xf numFmtId="164" fontId="1" fillId="0" borderId="0" xfId="1" applyNumberFormat="1" applyAlignment="1">
      <alignment horizontal="centerContinuous"/>
    </xf>
    <xf numFmtId="49" fontId="5" fillId="2" borderId="1" xfId="0" applyNumberFormat="1" applyFont="1" applyFill="1" applyBorder="1" applyAlignment="1">
      <alignment horizontal="center" vertical="top" wrapText="1"/>
    </xf>
    <xf numFmtId="49" fontId="5" fillId="2" borderId="2" xfId="0" applyNumberFormat="1" applyFont="1" applyFill="1" applyBorder="1" applyAlignment="1">
      <alignment horizontal="center" vertical="top" wrapText="1"/>
    </xf>
    <xf numFmtId="49" fontId="5" fillId="2" borderId="2" xfId="0" applyNumberFormat="1" applyFont="1" applyFill="1" applyBorder="1" applyAlignment="1">
      <alignment horizontal="center" wrapText="1"/>
    </xf>
    <xf numFmtId="0" fontId="5" fillId="2" borderId="3" xfId="0" applyFont="1" applyFill="1" applyBorder="1" applyAlignment="1">
      <alignment wrapText="1"/>
    </xf>
    <xf numFmtId="49" fontId="5" fillId="2" borderId="2" xfId="0" applyNumberFormat="1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 wrapText="1"/>
    </xf>
    <xf numFmtId="41" fontId="5" fillId="2" borderId="1" xfId="1" applyNumberFormat="1" applyFont="1" applyFill="1" applyBorder="1" applyAlignment="1">
      <alignment horizontal="center"/>
    </xf>
    <xf numFmtId="164" fontId="5" fillId="2" borderId="4" xfId="1" applyNumberFormat="1" applyFont="1" applyFill="1" applyBorder="1" applyAlignment="1">
      <alignment horizontal="center"/>
    </xf>
    <xf numFmtId="165" fontId="5" fillId="2" borderId="4" xfId="1" applyNumberFormat="1" applyFont="1" applyFill="1" applyBorder="1" applyAlignment="1">
      <alignment horizontal="center"/>
    </xf>
    <xf numFmtId="41" fontId="5" fillId="2" borderId="3" xfId="1" applyNumberFormat="1" applyFont="1" applyFill="1" applyBorder="1" applyAlignment="1">
      <alignment horizontal="center"/>
    </xf>
    <xf numFmtId="0" fontId="5" fillId="0" borderId="0" xfId="0" applyFont="1"/>
    <xf numFmtId="42" fontId="1" fillId="0" borderId="1" xfId="1" applyNumberFormat="1" applyFill="1" applyBorder="1" applyAlignment="1">
      <alignment vertical="top"/>
    </xf>
    <xf numFmtId="167" fontId="1" fillId="0" borderId="3" xfId="1" applyNumberFormat="1" applyFill="1" applyBorder="1" applyAlignment="1">
      <alignment vertical="top"/>
    </xf>
    <xf numFmtId="167" fontId="1" fillId="0" borderId="4" xfId="1" applyNumberFormat="1" applyFill="1" applyBorder="1" applyAlignment="1">
      <alignment vertical="top"/>
    </xf>
    <xf numFmtId="49" fontId="2" fillId="2" borderId="3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vertical="top" wrapText="1"/>
    </xf>
    <xf numFmtId="49" fontId="2" fillId="2" borderId="2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42" fontId="2" fillId="2" borderId="5" xfId="1" applyNumberFormat="1" applyFont="1" applyFill="1" applyBorder="1" applyAlignment="1">
      <alignment vertical="top"/>
    </xf>
    <xf numFmtId="167" fontId="2" fillId="2" borderId="6" xfId="1" applyNumberFormat="1" applyFont="1" applyFill="1" applyBorder="1" applyAlignment="1">
      <alignment vertical="top"/>
    </xf>
    <xf numFmtId="0" fontId="2" fillId="0" borderId="0" xfId="0" applyFont="1" applyAlignment="1">
      <alignment vertical="top"/>
    </xf>
    <xf numFmtId="0" fontId="6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0" fillId="0" borderId="2" xfId="0" applyFill="1" applyBorder="1" applyAlignment="1">
      <alignment vertical="top" wrapText="1"/>
    </xf>
    <xf numFmtId="49" fontId="0" fillId="0" borderId="2" xfId="0" applyNumberFormat="1" applyFill="1" applyBorder="1" applyAlignment="1">
      <alignment vertical="top" wrapText="1"/>
    </xf>
    <xf numFmtId="0" fontId="0" fillId="0" borderId="1" xfId="0" applyFill="1" applyBorder="1" applyAlignment="1">
      <alignment horizontal="center" vertical="top" wrapText="1"/>
    </xf>
    <xf numFmtId="49" fontId="0" fillId="0" borderId="1" xfId="0" applyNumberForma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0" xfId="0" applyFill="1" applyAlignment="1">
      <alignment vertical="top"/>
    </xf>
    <xf numFmtId="167" fontId="2" fillId="2" borderId="4" xfId="1" applyNumberFormat="1" applyFont="1" applyFill="1" applyBorder="1" applyAlignment="1">
      <alignment vertical="top"/>
    </xf>
    <xf numFmtId="0" fontId="0" fillId="0" borderId="0" xfId="0" applyFill="1" applyBorder="1" applyAlignment="1">
      <alignment vertical="top" wrapText="1"/>
    </xf>
    <xf numFmtId="42" fontId="1" fillId="0" borderId="1" xfId="1" applyNumberFormat="1" applyFont="1" applyFill="1" applyBorder="1" applyAlignment="1">
      <alignment vertical="top"/>
    </xf>
    <xf numFmtId="167" fontId="1" fillId="0" borderId="3" xfId="1" applyNumberFormat="1" applyFont="1" applyFill="1" applyBorder="1" applyAlignment="1">
      <alignment vertical="top"/>
    </xf>
    <xf numFmtId="0" fontId="0" fillId="0" borderId="0" xfId="0" applyAlignment="1">
      <alignment vertical="top"/>
    </xf>
    <xf numFmtId="0" fontId="6" fillId="0" borderId="0" xfId="0" applyFont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A1B06-F7D7-4C1B-AABC-E832AB9BA34E}">
  <sheetPr>
    <pageSetUpPr fitToPage="1"/>
  </sheetPr>
  <dimension ref="A1:Z67"/>
  <sheetViews>
    <sheetView tabSelected="1" zoomScale="80" zoomScaleNormal="80" workbookViewId="0">
      <pane ySplit="8" topLeftCell="A24" activePane="bottomLeft" state="frozen"/>
      <selection pane="bottomLeft"/>
    </sheetView>
  </sheetViews>
  <sheetFormatPr defaultColWidth="9.21875" defaultRowHeight="14.4" x14ac:dyDescent="0.3"/>
  <cols>
    <col min="1" max="1" width="5.77734375" style="9" customWidth="1"/>
    <col min="2" max="2" width="7.77734375" style="9" hidden="1" customWidth="1"/>
    <col min="3" max="3" width="19.21875" style="9" hidden="1" customWidth="1"/>
    <col min="4" max="4" width="10.5546875" style="9" hidden="1" customWidth="1"/>
    <col min="5" max="5" width="29.77734375" style="10" bestFit="1" customWidth="1"/>
    <col min="6" max="6" width="14.5546875" style="9" bestFit="1" customWidth="1"/>
    <col min="7" max="7" width="67.44140625" style="10" customWidth="1"/>
    <col min="8" max="8" width="7" style="10" hidden="1" customWidth="1"/>
    <col min="9" max="9" width="11.77734375" style="10" hidden="1" customWidth="1"/>
    <col min="10" max="10" width="21.77734375" style="10" customWidth="1"/>
    <col min="11" max="11" width="15" style="11" customWidth="1"/>
    <col min="12" max="12" width="5.44140625" style="12" customWidth="1"/>
    <col min="13" max="13" width="15" style="11" customWidth="1"/>
    <col min="14" max="14" width="5.44140625" style="12" customWidth="1"/>
    <col min="15" max="15" width="13.77734375" style="11" customWidth="1"/>
    <col min="16" max="16" width="5.21875" style="12" customWidth="1"/>
    <col min="17" max="17" width="13.77734375" style="11" customWidth="1"/>
    <col min="18" max="18" width="5.21875" style="12" customWidth="1"/>
    <col min="19" max="19" width="12.21875" style="11" customWidth="1"/>
    <col min="20" max="20" width="5.21875" style="12" customWidth="1"/>
    <col min="21" max="21" width="12.21875" style="11" customWidth="1"/>
    <col min="22" max="22" width="5.21875" style="12" customWidth="1"/>
    <col min="23" max="23" width="14.5546875" style="11" customWidth="1"/>
    <col min="24" max="24" width="6.44140625" style="13" bestFit="1" customWidth="1"/>
    <col min="25" max="25" width="14.5546875" style="11" customWidth="1"/>
    <col min="26" max="26" width="7.21875" style="12" customWidth="1"/>
  </cols>
  <sheetData>
    <row r="1" spans="1:26" s="6" customFormat="1" ht="15.6" x14ac:dyDescent="0.3">
      <c r="A1" s="1" t="s">
        <v>0</v>
      </c>
      <c r="B1" s="1"/>
      <c r="C1" s="1"/>
      <c r="D1" s="1"/>
      <c r="E1" s="2"/>
      <c r="F1" s="1"/>
      <c r="G1" s="2"/>
      <c r="H1" s="2"/>
      <c r="I1" s="2"/>
      <c r="J1" s="2"/>
      <c r="K1" s="3"/>
      <c r="L1" s="4"/>
      <c r="M1" s="3"/>
      <c r="N1" s="4"/>
      <c r="O1" s="3"/>
      <c r="P1" s="4"/>
      <c r="Q1" s="3"/>
      <c r="R1" s="4"/>
      <c r="S1" s="3"/>
      <c r="T1" s="4"/>
      <c r="U1" s="3"/>
      <c r="V1" s="4"/>
      <c r="W1" s="3"/>
      <c r="X1" s="5"/>
      <c r="Y1" s="3"/>
      <c r="Z1" s="4"/>
    </row>
    <row r="2" spans="1:26" s="6" customFormat="1" ht="15.6" x14ac:dyDescent="0.3">
      <c r="A2" s="1" t="s">
        <v>155</v>
      </c>
      <c r="B2" s="1"/>
      <c r="C2" s="1"/>
      <c r="D2" s="1"/>
      <c r="E2" s="2"/>
      <c r="F2" s="1"/>
      <c r="G2" s="2"/>
      <c r="H2" s="2"/>
      <c r="I2" s="2"/>
      <c r="J2" s="2"/>
      <c r="K2" s="3"/>
      <c r="L2" s="4"/>
      <c r="M2" s="3"/>
      <c r="N2" s="4"/>
      <c r="O2" s="3"/>
      <c r="P2" s="4"/>
      <c r="Q2" s="3"/>
      <c r="R2" s="4"/>
      <c r="S2" s="3"/>
      <c r="T2" s="4"/>
      <c r="U2" s="3"/>
      <c r="V2" s="4"/>
      <c r="W2" s="3"/>
      <c r="X2" s="5"/>
      <c r="Y2" s="3"/>
      <c r="Z2" s="4"/>
    </row>
    <row r="3" spans="1:26" s="6" customFormat="1" ht="15.6" x14ac:dyDescent="0.3">
      <c r="A3" s="7">
        <v>45118</v>
      </c>
      <c r="B3" s="8"/>
      <c r="C3" s="8"/>
      <c r="D3" s="8"/>
      <c r="E3" s="2"/>
      <c r="F3" s="1"/>
      <c r="G3" s="2"/>
      <c r="H3" s="2"/>
      <c r="I3" s="2"/>
      <c r="J3" s="2"/>
      <c r="K3" s="3"/>
      <c r="L3" s="4"/>
      <c r="M3" s="3"/>
      <c r="N3" s="4"/>
      <c r="O3" s="3"/>
      <c r="P3" s="4"/>
      <c r="Q3" s="3"/>
      <c r="R3" s="4"/>
      <c r="S3" s="3"/>
      <c r="T3" s="4"/>
      <c r="U3" s="3"/>
      <c r="V3" s="4"/>
      <c r="W3" s="3"/>
      <c r="X3" s="5"/>
      <c r="Y3" s="3"/>
      <c r="Z3" s="4"/>
    </row>
    <row r="4" spans="1:26" ht="15.6" customHeight="1" x14ac:dyDescent="0.3"/>
    <row r="5" spans="1:26" ht="15.6" customHeight="1" x14ac:dyDescent="0.3"/>
    <row r="6" spans="1:26" s="16" customFormat="1" ht="15.6" x14ac:dyDescent="0.3">
      <c r="A6" s="14"/>
      <c r="B6" s="14"/>
      <c r="C6" s="14"/>
      <c r="D6" s="14"/>
      <c r="E6" s="15"/>
      <c r="F6" s="14"/>
      <c r="G6" s="15"/>
      <c r="H6" s="15"/>
      <c r="I6" s="15"/>
      <c r="J6" s="15"/>
      <c r="K6" s="3" t="s">
        <v>1</v>
      </c>
      <c r="L6" s="4"/>
      <c r="M6" s="3"/>
      <c r="N6" s="4"/>
      <c r="O6" s="3" t="s">
        <v>2</v>
      </c>
      <c r="P6" s="4"/>
      <c r="Q6" s="3"/>
      <c r="R6" s="4"/>
      <c r="S6" s="3" t="s">
        <v>3</v>
      </c>
      <c r="T6" s="4"/>
      <c r="U6" s="3"/>
      <c r="V6" s="4"/>
      <c r="W6" s="3" t="s">
        <v>4</v>
      </c>
      <c r="X6" s="5"/>
      <c r="Y6" s="3"/>
      <c r="Z6" s="4"/>
    </row>
    <row r="7" spans="1:26" ht="15.6" customHeight="1" x14ac:dyDescent="0.3">
      <c r="K7" s="17" t="s">
        <v>5</v>
      </c>
      <c r="L7" s="18"/>
      <c r="M7" s="17" t="s">
        <v>6</v>
      </c>
      <c r="N7" s="18"/>
      <c r="O7" s="17" t="s">
        <v>5</v>
      </c>
      <c r="P7" s="18"/>
      <c r="Q7" s="17" t="s">
        <v>6</v>
      </c>
      <c r="R7" s="18"/>
      <c r="S7" s="17" t="s">
        <v>5</v>
      </c>
      <c r="T7" s="18"/>
      <c r="U7" s="17" t="s">
        <v>6</v>
      </c>
      <c r="V7" s="18"/>
      <c r="W7" s="17" t="s">
        <v>5</v>
      </c>
      <c r="X7" s="18"/>
      <c r="Y7" s="17" t="s">
        <v>6</v>
      </c>
      <c r="Z7" s="18"/>
    </row>
    <row r="8" spans="1:26" s="30" customFormat="1" ht="28.8" x14ac:dyDescent="0.3">
      <c r="A8" s="19" t="s">
        <v>7</v>
      </c>
      <c r="B8" s="19" t="s">
        <v>92</v>
      </c>
      <c r="C8" s="20" t="s">
        <v>89</v>
      </c>
      <c r="D8" s="21" t="s">
        <v>8</v>
      </c>
      <c r="E8" s="22" t="s">
        <v>9</v>
      </c>
      <c r="F8" s="23" t="s">
        <v>10</v>
      </c>
      <c r="G8" s="24" t="s">
        <v>11</v>
      </c>
      <c r="H8" s="25" t="s">
        <v>12</v>
      </c>
      <c r="I8" s="24" t="s">
        <v>13</v>
      </c>
      <c r="J8" s="24" t="s">
        <v>14</v>
      </c>
      <c r="K8" s="26" t="s">
        <v>15</v>
      </c>
      <c r="L8" s="27" t="s">
        <v>16</v>
      </c>
      <c r="M8" s="26" t="s">
        <v>15</v>
      </c>
      <c r="N8" s="27" t="s">
        <v>16</v>
      </c>
      <c r="O8" s="26" t="s">
        <v>15</v>
      </c>
      <c r="P8" s="27" t="s">
        <v>16</v>
      </c>
      <c r="Q8" s="26" t="s">
        <v>15</v>
      </c>
      <c r="R8" s="27" t="s">
        <v>16</v>
      </c>
      <c r="S8" s="26" t="s">
        <v>15</v>
      </c>
      <c r="T8" s="27" t="s">
        <v>16</v>
      </c>
      <c r="U8" s="26" t="s">
        <v>15</v>
      </c>
      <c r="V8" s="27" t="s">
        <v>16</v>
      </c>
      <c r="W8" s="26" t="s">
        <v>15</v>
      </c>
      <c r="X8" s="28" t="s">
        <v>16</v>
      </c>
      <c r="Y8" s="29" t="s">
        <v>15</v>
      </c>
      <c r="Z8" s="27" t="s">
        <v>16</v>
      </c>
    </row>
    <row r="9" spans="1:26" s="51" customFormat="1" ht="18" customHeight="1" x14ac:dyDescent="0.3">
      <c r="A9" s="48">
        <v>1</v>
      </c>
      <c r="B9" s="48">
        <v>1086</v>
      </c>
      <c r="C9" s="49"/>
      <c r="D9" s="49" t="s">
        <v>46</v>
      </c>
      <c r="E9" s="46" t="s">
        <v>48</v>
      </c>
      <c r="F9" s="47" t="s">
        <v>133</v>
      </c>
      <c r="G9" s="46" t="s">
        <v>47</v>
      </c>
      <c r="H9" s="48" t="s">
        <v>17</v>
      </c>
      <c r="I9" s="48"/>
      <c r="J9" s="50"/>
      <c r="K9" s="31">
        <v>1000</v>
      </c>
      <c r="L9" s="32">
        <v>0</v>
      </c>
      <c r="M9" s="31">
        <v>1000</v>
      </c>
      <c r="N9" s="32">
        <v>0</v>
      </c>
      <c r="O9" s="31"/>
      <c r="P9" s="32"/>
      <c r="Q9" s="31"/>
      <c r="R9" s="32"/>
      <c r="S9" s="31"/>
      <c r="T9" s="32"/>
      <c r="U9" s="31"/>
      <c r="V9" s="32"/>
      <c r="W9" s="31">
        <f t="shared" ref="W9:W24" si="0">K9+O9+S9</f>
        <v>1000</v>
      </c>
      <c r="X9" s="32">
        <f t="shared" ref="X9:X24" si="1">L9+P9+T9</f>
        <v>0</v>
      </c>
      <c r="Y9" s="31">
        <f t="shared" ref="Y9:Y24" si="2">M9+Q9+U9</f>
        <v>1000</v>
      </c>
      <c r="Z9" s="33">
        <f t="shared" ref="Z9:Z24" si="3">N9+R9+V9</f>
        <v>0</v>
      </c>
    </row>
    <row r="10" spans="1:26" s="51" customFormat="1" ht="18" customHeight="1" x14ac:dyDescent="0.3">
      <c r="A10" s="48">
        <f>A9+1</f>
        <v>2</v>
      </c>
      <c r="B10" s="48"/>
      <c r="C10" s="49"/>
      <c r="D10" s="49"/>
      <c r="E10" s="46" t="s">
        <v>48</v>
      </c>
      <c r="F10" s="47" t="s">
        <v>133</v>
      </c>
      <c r="G10" s="46" t="s">
        <v>132</v>
      </c>
      <c r="H10" s="48"/>
      <c r="I10" s="48"/>
      <c r="J10" s="50"/>
      <c r="K10" s="31"/>
      <c r="L10" s="32"/>
      <c r="M10" s="31">
        <v>1500000</v>
      </c>
      <c r="N10" s="32">
        <v>0</v>
      </c>
      <c r="O10" s="31"/>
      <c r="P10" s="32"/>
      <c r="Q10" s="31"/>
      <c r="R10" s="32"/>
      <c r="S10" s="31"/>
      <c r="T10" s="32"/>
      <c r="U10" s="31"/>
      <c r="V10" s="32"/>
      <c r="W10" s="31">
        <f t="shared" si="0"/>
        <v>0</v>
      </c>
      <c r="X10" s="32">
        <f t="shared" si="1"/>
        <v>0</v>
      </c>
      <c r="Y10" s="31">
        <f t="shared" si="2"/>
        <v>1500000</v>
      </c>
      <c r="Z10" s="33">
        <f t="shared" si="3"/>
        <v>0</v>
      </c>
    </row>
    <row r="11" spans="1:26" s="51" customFormat="1" ht="18" customHeight="1" x14ac:dyDescent="0.3">
      <c r="A11" s="48">
        <f t="shared" ref="A11:A56" si="4">A10+1</f>
        <v>3</v>
      </c>
      <c r="B11" s="48"/>
      <c r="C11" s="49"/>
      <c r="D11" s="49"/>
      <c r="E11" s="46" t="s">
        <v>119</v>
      </c>
      <c r="F11" s="47" t="s">
        <v>120</v>
      </c>
      <c r="G11" s="46" t="s">
        <v>121</v>
      </c>
      <c r="H11" s="48" t="s">
        <v>18</v>
      </c>
      <c r="I11" s="48" t="s">
        <v>122</v>
      </c>
      <c r="J11" s="50" t="s">
        <v>123</v>
      </c>
      <c r="K11" s="31"/>
      <c r="L11" s="32"/>
      <c r="M11" s="31"/>
      <c r="N11" s="32"/>
      <c r="O11" s="31">
        <v>36284</v>
      </c>
      <c r="P11" s="32">
        <v>0</v>
      </c>
      <c r="Q11" s="31">
        <v>49646</v>
      </c>
      <c r="R11" s="32">
        <v>0</v>
      </c>
      <c r="S11" s="31"/>
      <c r="T11" s="32"/>
      <c r="U11" s="31"/>
      <c r="V11" s="32"/>
      <c r="W11" s="31">
        <f t="shared" si="0"/>
        <v>36284</v>
      </c>
      <c r="X11" s="32">
        <f t="shared" si="1"/>
        <v>0</v>
      </c>
      <c r="Y11" s="31">
        <f t="shared" si="2"/>
        <v>49646</v>
      </c>
      <c r="Z11" s="33">
        <f t="shared" si="3"/>
        <v>0</v>
      </c>
    </row>
    <row r="12" spans="1:26" s="51" customFormat="1" ht="18" customHeight="1" x14ac:dyDescent="0.3">
      <c r="A12" s="48">
        <f t="shared" si="4"/>
        <v>4</v>
      </c>
      <c r="B12" s="48"/>
      <c r="C12" s="49"/>
      <c r="D12" s="49" t="s">
        <v>33</v>
      </c>
      <c r="E12" s="46" t="s">
        <v>34</v>
      </c>
      <c r="F12" s="47" t="s">
        <v>35</v>
      </c>
      <c r="G12" s="46" t="s">
        <v>36</v>
      </c>
      <c r="H12" s="48" t="s">
        <v>17</v>
      </c>
      <c r="I12" s="48"/>
      <c r="J12" s="50"/>
      <c r="K12" s="31">
        <v>1527838</v>
      </c>
      <c r="L12" s="32">
        <v>0</v>
      </c>
      <c r="M12" s="31">
        <v>1527838</v>
      </c>
      <c r="N12" s="32">
        <v>0</v>
      </c>
      <c r="O12" s="31"/>
      <c r="P12" s="32"/>
      <c r="Q12" s="31"/>
      <c r="R12" s="32"/>
      <c r="S12" s="31"/>
      <c r="T12" s="32"/>
      <c r="U12" s="31"/>
      <c r="V12" s="32"/>
      <c r="W12" s="31">
        <f t="shared" si="0"/>
        <v>1527838</v>
      </c>
      <c r="X12" s="32">
        <f t="shared" si="1"/>
        <v>0</v>
      </c>
      <c r="Y12" s="31">
        <f t="shared" si="2"/>
        <v>1527838</v>
      </c>
      <c r="Z12" s="33">
        <f t="shared" si="3"/>
        <v>0</v>
      </c>
    </row>
    <row r="13" spans="1:26" s="51" customFormat="1" ht="18" customHeight="1" x14ac:dyDescent="0.3">
      <c r="A13" s="48">
        <f t="shared" si="4"/>
        <v>5</v>
      </c>
      <c r="B13" s="48"/>
      <c r="C13" s="49"/>
      <c r="D13" s="49" t="s">
        <v>52</v>
      </c>
      <c r="E13" s="46" t="s">
        <v>34</v>
      </c>
      <c r="F13" s="47" t="s">
        <v>35</v>
      </c>
      <c r="G13" s="46" t="s">
        <v>53</v>
      </c>
      <c r="H13" s="48" t="s">
        <v>17</v>
      </c>
      <c r="I13" s="48"/>
      <c r="J13" s="50"/>
      <c r="K13" s="31">
        <v>4836965</v>
      </c>
      <c r="L13" s="32">
        <v>0</v>
      </c>
      <c r="M13" s="31">
        <v>5700178</v>
      </c>
      <c r="N13" s="32">
        <v>0</v>
      </c>
      <c r="O13" s="31"/>
      <c r="P13" s="32"/>
      <c r="Q13" s="31"/>
      <c r="R13" s="32"/>
      <c r="S13" s="31"/>
      <c r="T13" s="32"/>
      <c r="U13" s="31"/>
      <c r="V13" s="32"/>
      <c r="W13" s="31">
        <f t="shared" si="0"/>
        <v>4836965</v>
      </c>
      <c r="X13" s="32">
        <f t="shared" si="1"/>
        <v>0</v>
      </c>
      <c r="Y13" s="31">
        <f t="shared" si="2"/>
        <v>5700178</v>
      </c>
      <c r="Z13" s="33">
        <f t="shared" si="3"/>
        <v>0</v>
      </c>
    </row>
    <row r="14" spans="1:26" s="51" customFormat="1" ht="18" customHeight="1" x14ac:dyDescent="0.3">
      <c r="A14" s="48">
        <f t="shared" si="4"/>
        <v>6</v>
      </c>
      <c r="B14" s="48"/>
      <c r="C14" s="49"/>
      <c r="D14" s="49" t="s">
        <v>75</v>
      </c>
      <c r="E14" s="46" t="s">
        <v>54</v>
      </c>
      <c r="F14" s="47" t="s">
        <v>55</v>
      </c>
      <c r="G14" s="46" t="s">
        <v>56</v>
      </c>
      <c r="H14" s="48" t="s">
        <v>17</v>
      </c>
      <c r="I14" s="48"/>
      <c r="J14" s="50"/>
      <c r="K14" s="31"/>
      <c r="L14" s="32"/>
      <c r="M14" s="31"/>
      <c r="N14" s="32"/>
      <c r="O14" s="31">
        <v>126091</v>
      </c>
      <c r="P14" s="32">
        <v>0</v>
      </c>
      <c r="Q14" s="31">
        <v>126091</v>
      </c>
      <c r="R14" s="32">
        <v>0</v>
      </c>
      <c r="S14" s="31"/>
      <c r="T14" s="32"/>
      <c r="U14" s="31"/>
      <c r="V14" s="32"/>
      <c r="W14" s="31">
        <f t="shared" si="0"/>
        <v>126091</v>
      </c>
      <c r="X14" s="32">
        <f t="shared" si="1"/>
        <v>0</v>
      </c>
      <c r="Y14" s="31">
        <f t="shared" si="2"/>
        <v>126091</v>
      </c>
      <c r="Z14" s="33">
        <f t="shared" si="3"/>
        <v>0</v>
      </c>
    </row>
    <row r="15" spans="1:26" s="51" customFormat="1" ht="18" customHeight="1" x14ac:dyDescent="0.3">
      <c r="A15" s="48">
        <f t="shared" si="4"/>
        <v>7</v>
      </c>
      <c r="B15" s="48"/>
      <c r="C15" s="49"/>
      <c r="D15" s="49"/>
      <c r="E15" s="46" t="s">
        <v>54</v>
      </c>
      <c r="F15" s="47" t="s">
        <v>135</v>
      </c>
      <c r="G15" s="46" t="s">
        <v>134</v>
      </c>
      <c r="H15" s="48"/>
      <c r="I15" s="48"/>
      <c r="J15" s="50"/>
      <c r="K15" s="31">
        <v>15000000</v>
      </c>
      <c r="L15" s="32">
        <v>0</v>
      </c>
      <c r="M15" s="31"/>
      <c r="N15" s="32"/>
      <c r="O15" s="31"/>
      <c r="P15" s="32"/>
      <c r="Q15" s="31"/>
      <c r="R15" s="32"/>
      <c r="S15" s="31"/>
      <c r="T15" s="32"/>
      <c r="U15" s="31"/>
      <c r="V15" s="32"/>
      <c r="W15" s="31">
        <f t="shared" si="0"/>
        <v>15000000</v>
      </c>
      <c r="X15" s="32">
        <f t="shared" si="1"/>
        <v>0</v>
      </c>
      <c r="Y15" s="31">
        <f t="shared" si="2"/>
        <v>0</v>
      </c>
      <c r="Z15" s="33">
        <f t="shared" si="3"/>
        <v>0</v>
      </c>
    </row>
    <row r="16" spans="1:26" s="51" customFormat="1" ht="18" customHeight="1" x14ac:dyDescent="0.3">
      <c r="A16" s="48">
        <f t="shared" si="4"/>
        <v>8</v>
      </c>
      <c r="B16" s="48">
        <v>1066</v>
      </c>
      <c r="C16" s="49"/>
      <c r="D16" s="49" t="s">
        <v>86</v>
      </c>
      <c r="E16" s="46" t="s">
        <v>23</v>
      </c>
      <c r="F16" s="47" t="s">
        <v>24</v>
      </c>
      <c r="G16" s="46" t="s">
        <v>81</v>
      </c>
      <c r="H16" s="48" t="s">
        <v>17</v>
      </c>
      <c r="I16" s="48"/>
      <c r="J16" s="50"/>
      <c r="K16" s="31">
        <v>1000000</v>
      </c>
      <c r="L16" s="32">
        <v>0</v>
      </c>
      <c r="M16" s="31">
        <v>1000000</v>
      </c>
      <c r="N16" s="32">
        <v>0</v>
      </c>
      <c r="O16" s="31"/>
      <c r="P16" s="32"/>
      <c r="Q16" s="31"/>
      <c r="R16" s="32"/>
      <c r="S16" s="31"/>
      <c r="T16" s="32"/>
      <c r="U16" s="31"/>
      <c r="V16" s="32"/>
      <c r="W16" s="31">
        <f t="shared" si="0"/>
        <v>1000000</v>
      </c>
      <c r="X16" s="32">
        <f t="shared" si="1"/>
        <v>0</v>
      </c>
      <c r="Y16" s="31">
        <f t="shared" si="2"/>
        <v>1000000</v>
      </c>
      <c r="Z16" s="33">
        <f t="shared" si="3"/>
        <v>0</v>
      </c>
    </row>
    <row r="17" spans="1:26" s="51" customFormat="1" ht="18" customHeight="1" x14ac:dyDescent="0.3">
      <c r="A17" s="48">
        <f t="shared" si="4"/>
        <v>9</v>
      </c>
      <c r="B17" s="48">
        <v>1067</v>
      </c>
      <c r="C17" s="49"/>
      <c r="D17" s="49" t="s">
        <v>87</v>
      </c>
      <c r="E17" s="46" t="s">
        <v>23</v>
      </c>
      <c r="F17" s="47" t="s">
        <v>24</v>
      </c>
      <c r="G17" s="46" t="s">
        <v>82</v>
      </c>
      <c r="H17" s="48" t="s">
        <v>17</v>
      </c>
      <c r="I17" s="48"/>
      <c r="J17" s="50"/>
      <c r="K17" s="31">
        <v>120000</v>
      </c>
      <c r="L17" s="32">
        <v>0</v>
      </c>
      <c r="M17" s="31">
        <v>120000</v>
      </c>
      <c r="N17" s="32">
        <v>0</v>
      </c>
      <c r="O17" s="31"/>
      <c r="P17" s="32"/>
      <c r="Q17" s="31"/>
      <c r="R17" s="32"/>
      <c r="S17" s="31"/>
      <c r="T17" s="32"/>
      <c r="U17" s="31"/>
      <c r="V17" s="32"/>
      <c r="W17" s="31">
        <f t="shared" si="0"/>
        <v>120000</v>
      </c>
      <c r="X17" s="32">
        <f t="shared" si="1"/>
        <v>0</v>
      </c>
      <c r="Y17" s="31">
        <f t="shared" si="2"/>
        <v>120000</v>
      </c>
      <c r="Z17" s="33">
        <f t="shared" si="3"/>
        <v>0</v>
      </c>
    </row>
    <row r="18" spans="1:26" s="51" customFormat="1" ht="18" customHeight="1" x14ac:dyDescent="0.3">
      <c r="A18" s="48">
        <f t="shared" si="4"/>
        <v>10</v>
      </c>
      <c r="B18" s="48">
        <v>1068</v>
      </c>
      <c r="C18" s="49"/>
      <c r="D18" s="49" t="s">
        <v>88</v>
      </c>
      <c r="E18" s="46" t="s">
        <v>23</v>
      </c>
      <c r="F18" s="47" t="s">
        <v>24</v>
      </c>
      <c r="G18" s="46" t="s">
        <v>83</v>
      </c>
      <c r="H18" s="48" t="s">
        <v>17</v>
      </c>
      <c r="I18" s="48"/>
      <c r="J18" s="50"/>
      <c r="K18" s="31">
        <v>750000</v>
      </c>
      <c r="L18" s="32">
        <v>0</v>
      </c>
      <c r="M18" s="31">
        <v>0</v>
      </c>
      <c r="N18" s="32">
        <v>0</v>
      </c>
      <c r="O18" s="31"/>
      <c r="P18" s="32"/>
      <c r="Q18" s="31"/>
      <c r="R18" s="32"/>
      <c r="S18" s="31"/>
      <c r="T18" s="32"/>
      <c r="U18" s="31"/>
      <c r="V18" s="32"/>
      <c r="W18" s="31">
        <f t="shared" si="0"/>
        <v>750000</v>
      </c>
      <c r="X18" s="32">
        <f t="shared" si="1"/>
        <v>0</v>
      </c>
      <c r="Y18" s="31">
        <f t="shared" si="2"/>
        <v>0</v>
      </c>
      <c r="Z18" s="33">
        <f t="shared" si="3"/>
        <v>0</v>
      </c>
    </row>
    <row r="19" spans="1:26" s="51" customFormat="1" ht="18" customHeight="1" x14ac:dyDescent="0.3">
      <c r="A19" s="48">
        <f t="shared" si="4"/>
        <v>11</v>
      </c>
      <c r="B19" s="48"/>
      <c r="C19" s="49"/>
      <c r="D19" s="49"/>
      <c r="E19" s="46" t="s">
        <v>23</v>
      </c>
      <c r="F19" s="47" t="s">
        <v>24</v>
      </c>
      <c r="G19" s="46" t="s">
        <v>93</v>
      </c>
      <c r="H19" s="48" t="s">
        <v>17</v>
      </c>
      <c r="I19" s="48"/>
      <c r="J19" s="50"/>
      <c r="K19" s="31">
        <v>300000</v>
      </c>
      <c r="L19" s="32">
        <v>0</v>
      </c>
      <c r="M19" s="31"/>
      <c r="N19" s="32"/>
      <c r="O19" s="31"/>
      <c r="P19" s="32"/>
      <c r="Q19" s="31"/>
      <c r="R19" s="32"/>
      <c r="S19" s="31"/>
      <c r="T19" s="32"/>
      <c r="U19" s="31"/>
      <c r="V19" s="32"/>
      <c r="W19" s="31">
        <f t="shared" si="0"/>
        <v>300000</v>
      </c>
      <c r="X19" s="32">
        <f t="shared" si="1"/>
        <v>0</v>
      </c>
      <c r="Y19" s="31">
        <f t="shared" si="2"/>
        <v>0</v>
      </c>
      <c r="Z19" s="33">
        <f t="shared" si="3"/>
        <v>0</v>
      </c>
    </row>
    <row r="20" spans="1:26" s="51" customFormat="1" ht="18" customHeight="1" x14ac:dyDescent="0.3">
      <c r="A20" s="48">
        <f t="shared" si="4"/>
        <v>12</v>
      </c>
      <c r="B20" s="48"/>
      <c r="C20" s="49"/>
      <c r="D20" s="49"/>
      <c r="E20" s="46" t="s">
        <v>23</v>
      </c>
      <c r="F20" s="47" t="s">
        <v>24</v>
      </c>
      <c r="G20" s="46" t="s">
        <v>136</v>
      </c>
      <c r="H20" s="48"/>
      <c r="I20" s="48"/>
      <c r="J20" s="50"/>
      <c r="K20" s="31">
        <v>-39856</v>
      </c>
      <c r="L20" s="32">
        <v>0</v>
      </c>
      <c r="M20" s="31">
        <v>-41092</v>
      </c>
      <c r="N20" s="32">
        <v>0</v>
      </c>
      <c r="O20" s="31"/>
      <c r="P20" s="32"/>
      <c r="Q20" s="31"/>
      <c r="R20" s="32"/>
      <c r="S20" s="31"/>
      <c r="T20" s="32"/>
      <c r="U20" s="31"/>
      <c r="V20" s="32"/>
      <c r="W20" s="31">
        <f t="shared" si="0"/>
        <v>-39856</v>
      </c>
      <c r="X20" s="32">
        <f t="shared" si="1"/>
        <v>0</v>
      </c>
      <c r="Y20" s="31">
        <f t="shared" si="2"/>
        <v>-41092</v>
      </c>
      <c r="Z20" s="33">
        <f t="shared" si="3"/>
        <v>0</v>
      </c>
    </row>
    <row r="21" spans="1:26" s="51" customFormat="1" ht="18" customHeight="1" x14ac:dyDescent="0.3">
      <c r="A21" s="48">
        <f t="shared" si="4"/>
        <v>13</v>
      </c>
      <c r="B21" s="48"/>
      <c r="C21" s="49"/>
      <c r="D21" s="49" t="s">
        <v>78</v>
      </c>
      <c r="E21" s="46" t="s">
        <v>70</v>
      </c>
      <c r="F21" s="47" t="s">
        <v>71</v>
      </c>
      <c r="G21" s="46" t="s">
        <v>68</v>
      </c>
      <c r="H21" s="48" t="s">
        <v>17</v>
      </c>
      <c r="I21" s="48"/>
      <c r="J21" s="50"/>
      <c r="K21" s="31"/>
      <c r="L21" s="32"/>
      <c r="M21" s="31"/>
      <c r="N21" s="32"/>
      <c r="O21" s="31">
        <v>155475</v>
      </c>
      <c r="P21" s="32">
        <v>0</v>
      </c>
      <c r="Q21" s="31">
        <v>155475</v>
      </c>
      <c r="R21" s="32">
        <v>0</v>
      </c>
      <c r="S21" s="31"/>
      <c r="T21" s="32"/>
      <c r="U21" s="31"/>
      <c r="V21" s="32"/>
      <c r="W21" s="31">
        <f t="shared" si="0"/>
        <v>155475</v>
      </c>
      <c r="X21" s="32">
        <f t="shared" si="1"/>
        <v>0</v>
      </c>
      <c r="Y21" s="31">
        <f t="shared" si="2"/>
        <v>155475</v>
      </c>
      <c r="Z21" s="33">
        <f t="shared" si="3"/>
        <v>0</v>
      </c>
    </row>
    <row r="22" spans="1:26" s="51" customFormat="1" ht="18" customHeight="1" x14ac:dyDescent="0.3">
      <c r="A22" s="48">
        <f t="shared" si="4"/>
        <v>14</v>
      </c>
      <c r="B22" s="48">
        <v>1197</v>
      </c>
      <c r="C22" s="49"/>
      <c r="D22" s="49" t="s">
        <v>67</v>
      </c>
      <c r="E22" s="46" t="s">
        <v>42</v>
      </c>
      <c r="F22" s="47" t="s">
        <v>43</v>
      </c>
      <c r="G22" s="46" t="s">
        <v>68</v>
      </c>
      <c r="H22" s="48" t="s">
        <v>17</v>
      </c>
      <c r="I22" s="48"/>
      <c r="J22" s="50"/>
      <c r="K22" s="31"/>
      <c r="L22" s="32"/>
      <c r="M22" s="31"/>
      <c r="N22" s="32"/>
      <c r="O22" s="31">
        <v>2540778</v>
      </c>
      <c r="P22" s="32">
        <v>0</v>
      </c>
      <c r="Q22" s="31">
        <v>2532812</v>
      </c>
      <c r="R22" s="32">
        <v>0</v>
      </c>
      <c r="S22" s="31"/>
      <c r="T22" s="32"/>
      <c r="U22" s="31"/>
      <c r="V22" s="32"/>
      <c r="W22" s="31">
        <f t="shared" si="0"/>
        <v>2540778</v>
      </c>
      <c r="X22" s="32">
        <f t="shared" si="1"/>
        <v>0</v>
      </c>
      <c r="Y22" s="31">
        <f t="shared" si="2"/>
        <v>2532812</v>
      </c>
      <c r="Z22" s="33">
        <f t="shared" si="3"/>
        <v>0</v>
      </c>
    </row>
    <row r="23" spans="1:26" s="51" customFormat="1" ht="18" customHeight="1" x14ac:dyDescent="0.3">
      <c r="A23" s="48">
        <f t="shared" si="4"/>
        <v>15</v>
      </c>
      <c r="B23" s="48"/>
      <c r="C23" s="49"/>
      <c r="D23" s="49"/>
      <c r="E23" s="46" t="s">
        <v>98</v>
      </c>
      <c r="F23" s="47" t="s">
        <v>99</v>
      </c>
      <c r="G23" s="46" t="s">
        <v>100</v>
      </c>
      <c r="H23" s="48" t="s">
        <v>17</v>
      </c>
      <c r="I23" s="48"/>
      <c r="J23" s="50"/>
      <c r="K23" s="31"/>
      <c r="L23" s="32"/>
      <c r="M23" s="31"/>
      <c r="N23" s="32"/>
      <c r="O23" s="31">
        <v>1981393</v>
      </c>
      <c r="P23" s="32">
        <v>0</v>
      </c>
      <c r="Q23" s="31">
        <v>1567037</v>
      </c>
      <c r="R23" s="32">
        <v>0</v>
      </c>
      <c r="S23" s="31"/>
      <c r="T23" s="32"/>
      <c r="U23" s="31"/>
      <c r="V23" s="32"/>
      <c r="W23" s="31">
        <f t="shared" si="0"/>
        <v>1981393</v>
      </c>
      <c r="X23" s="32">
        <f t="shared" si="1"/>
        <v>0</v>
      </c>
      <c r="Y23" s="31">
        <f t="shared" si="2"/>
        <v>1567037</v>
      </c>
      <c r="Z23" s="33">
        <f t="shared" si="3"/>
        <v>0</v>
      </c>
    </row>
    <row r="24" spans="1:26" s="51" customFormat="1" ht="18" customHeight="1" x14ac:dyDescent="0.3">
      <c r="A24" s="48">
        <f t="shared" si="4"/>
        <v>16</v>
      </c>
      <c r="B24" s="48"/>
      <c r="C24" s="49"/>
      <c r="D24" s="49"/>
      <c r="E24" s="46" t="s">
        <v>94</v>
      </c>
      <c r="F24" s="47" t="s">
        <v>95</v>
      </c>
      <c r="G24" s="46" t="s">
        <v>96</v>
      </c>
      <c r="H24" s="48" t="s">
        <v>18</v>
      </c>
      <c r="I24" s="48" t="s">
        <v>59</v>
      </c>
      <c r="J24" s="50" t="s">
        <v>97</v>
      </c>
      <c r="K24" s="31">
        <v>0</v>
      </c>
      <c r="L24" s="32">
        <v>0</v>
      </c>
      <c r="M24" s="31">
        <v>0</v>
      </c>
      <c r="N24" s="32">
        <v>0</v>
      </c>
      <c r="O24" s="31"/>
      <c r="P24" s="32"/>
      <c r="Q24" s="31"/>
      <c r="R24" s="32"/>
      <c r="S24" s="31"/>
      <c r="T24" s="32"/>
      <c r="U24" s="31"/>
      <c r="V24" s="32"/>
      <c r="W24" s="31">
        <f t="shared" si="0"/>
        <v>0</v>
      </c>
      <c r="X24" s="32">
        <f t="shared" si="1"/>
        <v>0</v>
      </c>
      <c r="Y24" s="31">
        <f t="shared" si="2"/>
        <v>0</v>
      </c>
      <c r="Z24" s="33">
        <f t="shared" si="3"/>
        <v>0</v>
      </c>
    </row>
    <row r="25" spans="1:26" s="51" customFormat="1" ht="18" customHeight="1" x14ac:dyDescent="0.3">
      <c r="A25" s="48">
        <f t="shared" si="4"/>
        <v>17</v>
      </c>
      <c r="B25" s="48"/>
      <c r="C25" s="49"/>
      <c r="D25" s="49"/>
      <c r="E25" s="46" t="s">
        <v>94</v>
      </c>
      <c r="F25" s="47" t="s">
        <v>95</v>
      </c>
      <c r="G25" s="46" t="s">
        <v>144</v>
      </c>
      <c r="H25" s="48"/>
      <c r="I25" s="48"/>
      <c r="J25" s="50"/>
      <c r="K25" s="31">
        <v>80000</v>
      </c>
      <c r="L25" s="32">
        <v>0</v>
      </c>
      <c r="M25" s="31"/>
      <c r="N25" s="32"/>
      <c r="O25" s="31"/>
      <c r="P25" s="32"/>
      <c r="Q25" s="31"/>
      <c r="R25" s="32"/>
      <c r="S25" s="31"/>
      <c r="T25" s="32"/>
      <c r="U25" s="31"/>
      <c r="V25" s="32"/>
      <c r="W25" s="31">
        <f t="shared" ref="W25:W54" si="5">K25+O25+S25</f>
        <v>80000</v>
      </c>
      <c r="X25" s="32">
        <f t="shared" ref="X25:X54" si="6">L25+P25+T25</f>
        <v>0</v>
      </c>
      <c r="Y25" s="31"/>
      <c r="Z25" s="33"/>
    </row>
    <row r="26" spans="1:26" s="51" customFormat="1" ht="18" customHeight="1" x14ac:dyDescent="0.3">
      <c r="A26" s="48">
        <f t="shared" si="4"/>
        <v>18</v>
      </c>
      <c r="B26" s="48"/>
      <c r="C26" s="49"/>
      <c r="D26" s="49"/>
      <c r="E26" s="46" t="s">
        <v>111</v>
      </c>
      <c r="F26" s="47" t="s">
        <v>45</v>
      </c>
      <c r="G26" s="46" t="s">
        <v>112</v>
      </c>
      <c r="H26" s="48" t="s">
        <v>18</v>
      </c>
      <c r="I26" s="48" t="s">
        <v>59</v>
      </c>
      <c r="J26" s="50" t="s">
        <v>113</v>
      </c>
      <c r="K26" s="54"/>
      <c r="L26" s="55"/>
      <c r="M26" s="54"/>
      <c r="N26" s="55"/>
      <c r="O26" s="54">
        <f>39569+39558+39556</f>
        <v>118683</v>
      </c>
      <c r="P26" s="55">
        <v>0</v>
      </c>
      <c r="Q26" s="54">
        <f>13009+13005+13006</f>
        <v>39020</v>
      </c>
      <c r="R26" s="55">
        <v>0</v>
      </c>
      <c r="S26" s="31"/>
      <c r="T26" s="32"/>
      <c r="U26" s="31"/>
      <c r="V26" s="32"/>
      <c r="W26" s="31">
        <f t="shared" si="5"/>
        <v>118683</v>
      </c>
      <c r="X26" s="32">
        <f t="shared" si="6"/>
        <v>0</v>
      </c>
      <c r="Y26" s="31">
        <f t="shared" ref="Y26:Y54" si="7">M26+Q26+U26</f>
        <v>39020</v>
      </c>
      <c r="Z26" s="33">
        <f t="shared" ref="Z26:Z54" si="8">N26+R26+V26</f>
        <v>0</v>
      </c>
    </row>
    <row r="27" spans="1:26" s="51" customFormat="1" ht="18" customHeight="1" x14ac:dyDescent="0.3">
      <c r="A27" s="48">
        <f t="shared" si="4"/>
        <v>19</v>
      </c>
      <c r="B27" s="48"/>
      <c r="C27" s="49"/>
      <c r="D27" s="49" t="s">
        <v>39</v>
      </c>
      <c r="E27" s="46" t="s">
        <v>40</v>
      </c>
      <c r="F27" s="47" t="s">
        <v>41</v>
      </c>
      <c r="G27" s="46" t="s">
        <v>60</v>
      </c>
      <c r="H27" s="48" t="s">
        <v>17</v>
      </c>
      <c r="I27" s="48"/>
      <c r="J27" s="50"/>
      <c r="K27" s="31">
        <v>12500</v>
      </c>
      <c r="L27" s="32">
        <v>0</v>
      </c>
      <c r="M27" s="31">
        <v>12500</v>
      </c>
      <c r="N27" s="32">
        <v>0</v>
      </c>
      <c r="O27" s="31"/>
      <c r="P27" s="32"/>
      <c r="Q27" s="31"/>
      <c r="R27" s="32"/>
      <c r="S27" s="31"/>
      <c r="T27" s="32"/>
      <c r="U27" s="31"/>
      <c r="V27" s="32"/>
      <c r="W27" s="31">
        <f t="shared" si="5"/>
        <v>12500</v>
      </c>
      <c r="X27" s="32">
        <f t="shared" si="6"/>
        <v>0</v>
      </c>
      <c r="Y27" s="31">
        <f t="shared" si="7"/>
        <v>12500</v>
      </c>
      <c r="Z27" s="33">
        <f t="shared" si="8"/>
        <v>0</v>
      </c>
    </row>
    <row r="28" spans="1:26" s="51" customFormat="1" ht="18" customHeight="1" x14ac:dyDescent="0.3">
      <c r="A28" s="48">
        <f t="shared" si="4"/>
        <v>20</v>
      </c>
      <c r="B28" s="48"/>
      <c r="C28" s="49"/>
      <c r="D28" s="49" t="s">
        <v>44</v>
      </c>
      <c r="E28" s="46" t="s">
        <v>40</v>
      </c>
      <c r="F28" s="47" t="s">
        <v>41</v>
      </c>
      <c r="G28" s="46" t="s">
        <v>61</v>
      </c>
      <c r="H28" s="48" t="s">
        <v>17</v>
      </c>
      <c r="I28" s="48"/>
      <c r="J28" s="50"/>
      <c r="K28" s="31">
        <v>14300</v>
      </c>
      <c r="L28" s="32">
        <v>0</v>
      </c>
      <c r="M28" s="31">
        <v>14300</v>
      </c>
      <c r="N28" s="32">
        <v>0</v>
      </c>
      <c r="O28" s="31"/>
      <c r="P28" s="32"/>
      <c r="Q28" s="31"/>
      <c r="R28" s="32"/>
      <c r="S28" s="31"/>
      <c r="T28" s="32"/>
      <c r="U28" s="31"/>
      <c r="V28" s="32"/>
      <c r="W28" s="31">
        <f t="shared" si="5"/>
        <v>14300</v>
      </c>
      <c r="X28" s="32">
        <f t="shared" si="6"/>
        <v>0</v>
      </c>
      <c r="Y28" s="31">
        <f t="shared" si="7"/>
        <v>14300</v>
      </c>
      <c r="Z28" s="33">
        <f t="shared" si="8"/>
        <v>0</v>
      </c>
    </row>
    <row r="29" spans="1:26" s="51" customFormat="1" ht="18" customHeight="1" x14ac:dyDescent="0.3">
      <c r="A29" s="48">
        <f t="shared" si="4"/>
        <v>21</v>
      </c>
      <c r="B29" s="48"/>
      <c r="C29" s="49"/>
      <c r="D29" s="49"/>
      <c r="E29" s="46" t="s">
        <v>40</v>
      </c>
      <c r="F29" s="47" t="s">
        <v>41</v>
      </c>
      <c r="G29" s="46" t="s">
        <v>47</v>
      </c>
      <c r="H29" s="48"/>
      <c r="I29" s="48"/>
      <c r="J29" s="50"/>
      <c r="K29" s="31">
        <v>8197</v>
      </c>
      <c r="L29" s="32">
        <v>0</v>
      </c>
      <c r="M29" s="31">
        <v>8197</v>
      </c>
      <c r="N29" s="32">
        <v>0</v>
      </c>
      <c r="O29" s="31"/>
      <c r="P29" s="32"/>
      <c r="Q29" s="31"/>
      <c r="R29" s="32"/>
      <c r="S29" s="31"/>
      <c r="T29" s="32"/>
      <c r="U29" s="31"/>
      <c r="V29" s="32"/>
      <c r="W29" s="31">
        <f t="shared" si="5"/>
        <v>8197</v>
      </c>
      <c r="X29" s="32">
        <f t="shared" si="6"/>
        <v>0</v>
      </c>
      <c r="Y29" s="31">
        <f t="shared" si="7"/>
        <v>8197</v>
      </c>
      <c r="Z29" s="33">
        <f t="shared" si="8"/>
        <v>0</v>
      </c>
    </row>
    <row r="30" spans="1:26" s="51" customFormat="1" ht="18" customHeight="1" x14ac:dyDescent="0.3">
      <c r="A30" s="48">
        <f t="shared" si="4"/>
        <v>22</v>
      </c>
      <c r="B30" s="48"/>
      <c r="C30" s="49"/>
      <c r="D30" s="49"/>
      <c r="E30" s="46" t="s">
        <v>40</v>
      </c>
      <c r="F30" s="47" t="s">
        <v>41</v>
      </c>
      <c r="G30" s="46" t="s">
        <v>126</v>
      </c>
      <c r="H30" s="48" t="s">
        <v>17</v>
      </c>
      <c r="I30" s="48"/>
      <c r="J30" s="50"/>
      <c r="K30" s="31">
        <v>0</v>
      </c>
      <c r="L30" s="32">
        <v>0</v>
      </c>
      <c r="M30" s="31">
        <v>0</v>
      </c>
      <c r="N30" s="32">
        <v>0</v>
      </c>
      <c r="O30" s="31"/>
      <c r="P30" s="32"/>
      <c r="Q30" s="31"/>
      <c r="R30" s="32"/>
      <c r="S30" s="31"/>
      <c r="T30" s="32"/>
      <c r="U30" s="31"/>
      <c r="V30" s="32"/>
      <c r="W30" s="31">
        <f t="shared" si="5"/>
        <v>0</v>
      </c>
      <c r="X30" s="32">
        <f t="shared" si="6"/>
        <v>0</v>
      </c>
      <c r="Y30" s="31">
        <f t="shared" si="7"/>
        <v>0</v>
      </c>
      <c r="Z30" s="33">
        <f t="shared" si="8"/>
        <v>0</v>
      </c>
    </row>
    <row r="31" spans="1:26" s="51" customFormat="1" ht="18" customHeight="1" x14ac:dyDescent="0.3">
      <c r="A31" s="48">
        <f t="shared" si="4"/>
        <v>23</v>
      </c>
      <c r="B31" s="48">
        <v>1158</v>
      </c>
      <c r="C31" s="49"/>
      <c r="D31" s="49" t="s">
        <v>69</v>
      </c>
      <c r="E31" s="46" t="s">
        <v>21</v>
      </c>
      <c r="F31" s="47" t="s">
        <v>22</v>
      </c>
      <c r="G31" s="46" t="s">
        <v>68</v>
      </c>
      <c r="H31" s="48" t="s">
        <v>17</v>
      </c>
      <c r="I31" s="48"/>
      <c r="J31" s="50"/>
      <c r="K31" s="31"/>
      <c r="L31" s="32"/>
      <c r="M31" s="31"/>
      <c r="N31" s="32"/>
      <c r="O31" s="31">
        <v>3280736</v>
      </c>
      <c r="P31" s="32">
        <v>0</v>
      </c>
      <c r="Q31" s="31">
        <v>3214285</v>
      </c>
      <c r="R31" s="32">
        <v>0</v>
      </c>
      <c r="S31" s="31"/>
      <c r="T31" s="32"/>
      <c r="U31" s="31"/>
      <c r="V31" s="32"/>
      <c r="W31" s="31">
        <f t="shared" si="5"/>
        <v>3280736</v>
      </c>
      <c r="X31" s="32">
        <f t="shared" si="6"/>
        <v>0</v>
      </c>
      <c r="Y31" s="31">
        <f t="shared" si="7"/>
        <v>3214285</v>
      </c>
      <c r="Z31" s="33">
        <f t="shared" si="8"/>
        <v>0</v>
      </c>
    </row>
    <row r="32" spans="1:26" s="51" customFormat="1" ht="18" customHeight="1" x14ac:dyDescent="0.3">
      <c r="A32" s="48">
        <f t="shared" si="4"/>
        <v>24</v>
      </c>
      <c r="B32" s="48"/>
      <c r="C32" s="49"/>
      <c r="D32" s="49"/>
      <c r="E32" s="46" t="s">
        <v>137</v>
      </c>
      <c r="F32" s="47" t="s">
        <v>138</v>
      </c>
      <c r="G32" s="46" t="s">
        <v>139</v>
      </c>
      <c r="H32" s="48" t="s">
        <v>18</v>
      </c>
      <c r="I32" s="48" t="s">
        <v>59</v>
      </c>
      <c r="J32" s="50"/>
      <c r="K32" s="31"/>
      <c r="L32" s="32"/>
      <c r="M32" s="31"/>
      <c r="N32" s="32"/>
      <c r="O32" s="31"/>
      <c r="P32" s="32"/>
      <c r="Q32" s="31"/>
      <c r="R32" s="32"/>
      <c r="S32" s="31">
        <v>1051929</v>
      </c>
      <c r="T32" s="32">
        <v>0</v>
      </c>
      <c r="U32" s="31">
        <v>1297521</v>
      </c>
      <c r="V32" s="32">
        <v>0</v>
      </c>
      <c r="W32" s="31">
        <f t="shared" si="5"/>
        <v>1051929</v>
      </c>
      <c r="X32" s="32">
        <f t="shared" si="6"/>
        <v>0</v>
      </c>
      <c r="Y32" s="31">
        <f t="shared" si="7"/>
        <v>1297521</v>
      </c>
      <c r="Z32" s="33">
        <f t="shared" si="8"/>
        <v>0</v>
      </c>
    </row>
    <row r="33" spans="1:26" s="51" customFormat="1" ht="18" customHeight="1" x14ac:dyDescent="0.3">
      <c r="A33" s="48">
        <f t="shared" si="4"/>
        <v>25</v>
      </c>
      <c r="B33" s="48"/>
      <c r="C33" s="49"/>
      <c r="D33" s="49" t="s">
        <v>29</v>
      </c>
      <c r="E33" s="46" t="s">
        <v>30</v>
      </c>
      <c r="F33" s="47" t="s">
        <v>31</v>
      </c>
      <c r="G33" s="46" t="s">
        <v>32</v>
      </c>
      <c r="H33" s="48" t="s">
        <v>17</v>
      </c>
      <c r="I33" s="48"/>
      <c r="J33" s="50"/>
      <c r="K33" s="31">
        <v>139353</v>
      </c>
      <c r="L33" s="32">
        <v>0</v>
      </c>
      <c r="M33" s="31">
        <v>165449</v>
      </c>
      <c r="N33" s="32">
        <v>0</v>
      </c>
      <c r="O33" s="31"/>
      <c r="P33" s="32"/>
      <c r="Q33" s="31"/>
      <c r="R33" s="32"/>
      <c r="S33" s="31"/>
      <c r="T33" s="32"/>
      <c r="U33" s="31"/>
      <c r="V33" s="32"/>
      <c r="W33" s="31">
        <f t="shared" si="5"/>
        <v>139353</v>
      </c>
      <c r="X33" s="32">
        <f t="shared" si="6"/>
        <v>0</v>
      </c>
      <c r="Y33" s="31">
        <f t="shared" si="7"/>
        <v>165449</v>
      </c>
      <c r="Z33" s="33">
        <f t="shared" si="8"/>
        <v>0</v>
      </c>
    </row>
    <row r="34" spans="1:26" s="51" customFormat="1" ht="18" customHeight="1" x14ac:dyDescent="0.3">
      <c r="A34" s="48">
        <f t="shared" si="4"/>
        <v>26</v>
      </c>
      <c r="B34" s="48"/>
      <c r="C34" s="49"/>
      <c r="D34" s="49"/>
      <c r="E34" s="46" t="s">
        <v>30</v>
      </c>
      <c r="F34" s="47" t="s">
        <v>31</v>
      </c>
      <c r="G34" s="46" t="s">
        <v>47</v>
      </c>
      <c r="H34" s="48"/>
      <c r="I34" s="48"/>
      <c r="J34" s="50"/>
      <c r="K34" s="31">
        <v>10000</v>
      </c>
      <c r="L34" s="32">
        <v>0</v>
      </c>
      <c r="M34" s="31">
        <v>10000</v>
      </c>
      <c r="N34" s="32">
        <v>0</v>
      </c>
      <c r="O34" s="31"/>
      <c r="P34" s="32"/>
      <c r="Q34" s="31"/>
      <c r="R34" s="32"/>
      <c r="S34" s="31"/>
      <c r="T34" s="32"/>
      <c r="U34" s="31"/>
      <c r="V34" s="32"/>
      <c r="W34" s="31">
        <f t="shared" si="5"/>
        <v>10000</v>
      </c>
      <c r="X34" s="32">
        <f t="shared" si="6"/>
        <v>0</v>
      </c>
      <c r="Y34" s="31">
        <f t="shared" si="7"/>
        <v>10000</v>
      </c>
      <c r="Z34" s="33">
        <f t="shared" si="8"/>
        <v>0</v>
      </c>
    </row>
    <row r="35" spans="1:26" s="51" customFormat="1" ht="18" customHeight="1" x14ac:dyDescent="0.3">
      <c r="A35" s="48">
        <f t="shared" si="4"/>
        <v>27</v>
      </c>
      <c r="B35" s="48"/>
      <c r="C35" s="49"/>
      <c r="D35" s="49" t="s">
        <v>84</v>
      </c>
      <c r="E35" s="46" t="s">
        <v>30</v>
      </c>
      <c r="F35" s="47" t="s">
        <v>31</v>
      </c>
      <c r="G35" s="46" t="s">
        <v>79</v>
      </c>
      <c r="H35" s="48" t="s">
        <v>18</v>
      </c>
      <c r="I35" s="48">
        <v>19370</v>
      </c>
      <c r="J35" s="50" t="s">
        <v>59</v>
      </c>
      <c r="K35" s="31">
        <v>155035</v>
      </c>
      <c r="L35" s="32">
        <v>1</v>
      </c>
      <c r="M35" s="31">
        <v>162279</v>
      </c>
      <c r="N35" s="32">
        <v>1</v>
      </c>
      <c r="O35" s="31"/>
      <c r="P35" s="32"/>
      <c r="Q35" s="31"/>
      <c r="R35" s="32"/>
      <c r="S35" s="31"/>
      <c r="T35" s="32"/>
      <c r="U35" s="31"/>
      <c r="V35" s="32"/>
      <c r="W35" s="31">
        <f t="shared" si="5"/>
        <v>155035</v>
      </c>
      <c r="X35" s="32">
        <f t="shared" si="6"/>
        <v>1</v>
      </c>
      <c r="Y35" s="31">
        <f t="shared" si="7"/>
        <v>162279</v>
      </c>
      <c r="Z35" s="33">
        <f t="shared" si="8"/>
        <v>1</v>
      </c>
    </row>
    <row r="36" spans="1:26" s="51" customFormat="1" ht="18" customHeight="1" x14ac:dyDescent="0.3">
      <c r="A36" s="48">
        <f t="shared" si="4"/>
        <v>28</v>
      </c>
      <c r="B36" s="48">
        <v>1215</v>
      </c>
      <c r="C36" s="49"/>
      <c r="D36" s="49"/>
      <c r="E36" s="46" t="s">
        <v>91</v>
      </c>
      <c r="F36" s="47" t="s">
        <v>154</v>
      </c>
      <c r="G36" s="46" t="s">
        <v>47</v>
      </c>
      <c r="H36" s="48"/>
      <c r="I36" s="48"/>
      <c r="J36" s="50"/>
      <c r="K36" s="31">
        <v>2490</v>
      </c>
      <c r="L36" s="32">
        <v>0</v>
      </c>
      <c r="M36" s="31">
        <v>2490</v>
      </c>
      <c r="N36" s="32">
        <v>0</v>
      </c>
      <c r="O36" s="31"/>
      <c r="P36" s="32"/>
      <c r="Q36" s="31"/>
      <c r="R36" s="32"/>
      <c r="S36" s="31"/>
      <c r="T36" s="32"/>
      <c r="U36" s="31"/>
      <c r="V36" s="32"/>
      <c r="W36" s="31">
        <f t="shared" si="5"/>
        <v>2490</v>
      </c>
      <c r="X36" s="32">
        <f t="shared" si="6"/>
        <v>0</v>
      </c>
      <c r="Y36" s="31">
        <f t="shared" si="7"/>
        <v>2490</v>
      </c>
      <c r="Z36" s="33">
        <f t="shared" si="8"/>
        <v>0</v>
      </c>
    </row>
    <row r="37" spans="1:26" s="51" customFormat="1" ht="18" customHeight="1" x14ac:dyDescent="0.3">
      <c r="A37" s="48">
        <f t="shared" si="4"/>
        <v>29</v>
      </c>
      <c r="B37" s="48"/>
      <c r="C37" s="49"/>
      <c r="D37" s="49" t="s">
        <v>77</v>
      </c>
      <c r="E37" s="46" t="s">
        <v>45</v>
      </c>
      <c r="F37" s="47" t="s">
        <v>45</v>
      </c>
      <c r="G37" s="46" t="s">
        <v>58</v>
      </c>
      <c r="H37" s="48" t="s">
        <v>17</v>
      </c>
      <c r="I37" s="48"/>
      <c r="J37" s="50"/>
      <c r="K37" s="31">
        <v>0</v>
      </c>
      <c r="L37" s="32">
        <v>0</v>
      </c>
      <c r="M37" s="31">
        <v>0</v>
      </c>
      <c r="N37" s="32">
        <v>0</v>
      </c>
      <c r="O37" s="31"/>
      <c r="P37" s="32"/>
      <c r="Q37" s="31"/>
      <c r="R37" s="32"/>
      <c r="S37" s="31"/>
      <c r="T37" s="32"/>
      <c r="U37" s="31"/>
      <c r="V37" s="32"/>
      <c r="W37" s="31">
        <f t="shared" si="5"/>
        <v>0</v>
      </c>
      <c r="X37" s="32">
        <f t="shared" si="6"/>
        <v>0</v>
      </c>
      <c r="Y37" s="31">
        <f t="shared" si="7"/>
        <v>0</v>
      </c>
      <c r="Z37" s="33">
        <f t="shared" si="8"/>
        <v>0</v>
      </c>
    </row>
    <row r="38" spans="1:26" s="51" customFormat="1" ht="18" customHeight="1" x14ac:dyDescent="0.3">
      <c r="A38" s="48">
        <f t="shared" si="4"/>
        <v>30</v>
      </c>
      <c r="B38" s="48">
        <v>1218</v>
      </c>
      <c r="C38" s="49"/>
      <c r="D38" s="49" t="s">
        <v>64</v>
      </c>
      <c r="E38" s="46" t="s">
        <v>62</v>
      </c>
      <c r="F38" s="47" t="s">
        <v>63</v>
      </c>
      <c r="G38" s="46" t="s">
        <v>57</v>
      </c>
      <c r="H38" s="48" t="s">
        <v>17</v>
      </c>
      <c r="I38" s="48"/>
      <c r="J38" s="50"/>
      <c r="K38" s="31"/>
      <c r="L38" s="32"/>
      <c r="M38" s="31"/>
      <c r="N38" s="32"/>
      <c r="O38" s="31"/>
      <c r="P38" s="32"/>
      <c r="Q38" s="31"/>
      <c r="R38" s="32"/>
      <c r="S38" s="31">
        <v>618800</v>
      </c>
      <c r="T38" s="32">
        <v>0</v>
      </c>
      <c r="U38" s="31">
        <v>618800</v>
      </c>
      <c r="V38" s="32"/>
      <c r="W38" s="31">
        <f t="shared" si="5"/>
        <v>618800</v>
      </c>
      <c r="X38" s="32">
        <f t="shared" si="6"/>
        <v>0</v>
      </c>
      <c r="Y38" s="31">
        <f t="shared" si="7"/>
        <v>618800</v>
      </c>
      <c r="Z38" s="33">
        <f t="shared" si="8"/>
        <v>0</v>
      </c>
    </row>
    <row r="39" spans="1:26" s="51" customFormat="1" ht="18" customHeight="1" x14ac:dyDescent="0.3">
      <c r="A39" s="48">
        <f t="shared" si="4"/>
        <v>31</v>
      </c>
      <c r="B39" s="48">
        <v>1268</v>
      </c>
      <c r="C39" s="49"/>
      <c r="D39" s="49"/>
      <c r="E39" s="46" t="s">
        <v>37</v>
      </c>
      <c r="F39" s="47" t="s">
        <v>124</v>
      </c>
      <c r="G39" s="46" t="s">
        <v>47</v>
      </c>
      <c r="H39" s="48"/>
      <c r="I39" s="48"/>
      <c r="J39" s="50"/>
      <c r="K39" s="31">
        <v>15000</v>
      </c>
      <c r="L39" s="32">
        <v>0</v>
      </c>
      <c r="M39" s="31">
        <v>15000</v>
      </c>
      <c r="N39" s="32">
        <v>0</v>
      </c>
      <c r="O39" s="31"/>
      <c r="P39" s="32"/>
      <c r="Q39" s="31"/>
      <c r="R39" s="32"/>
      <c r="S39" s="31"/>
      <c r="T39" s="32"/>
      <c r="U39" s="31"/>
      <c r="V39" s="32"/>
      <c r="W39" s="31">
        <f t="shared" si="5"/>
        <v>15000</v>
      </c>
      <c r="X39" s="32">
        <f t="shared" si="6"/>
        <v>0</v>
      </c>
      <c r="Y39" s="31">
        <f t="shared" si="7"/>
        <v>15000</v>
      </c>
      <c r="Z39" s="33">
        <f t="shared" si="8"/>
        <v>0</v>
      </c>
    </row>
    <row r="40" spans="1:26" s="51" customFormat="1" ht="18" customHeight="1" x14ac:dyDescent="0.3">
      <c r="A40" s="48">
        <f t="shared" si="4"/>
        <v>32</v>
      </c>
      <c r="B40" s="48"/>
      <c r="C40" s="49"/>
      <c r="D40" s="49"/>
      <c r="E40" s="46" t="s">
        <v>37</v>
      </c>
      <c r="F40" s="47" t="s">
        <v>124</v>
      </c>
      <c r="G40" s="46" t="s">
        <v>125</v>
      </c>
      <c r="H40" s="48" t="s">
        <v>18</v>
      </c>
      <c r="I40" s="48" t="s">
        <v>59</v>
      </c>
      <c r="J40" s="50" t="s">
        <v>113</v>
      </c>
      <c r="K40" s="31">
        <v>224380</v>
      </c>
      <c r="L40" s="32">
        <v>0</v>
      </c>
      <c r="M40" s="31">
        <v>237874</v>
      </c>
      <c r="N40" s="32">
        <v>0</v>
      </c>
      <c r="O40" s="31"/>
      <c r="P40" s="32"/>
      <c r="Q40" s="31"/>
      <c r="R40" s="32"/>
      <c r="S40" s="31"/>
      <c r="T40" s="32"/>
      <c r="U40" s="31"/>
      <c r="V40" s="32"/>
      <c r="W40" s="31">
        <f t="shared" si="5"/>
        <v>224380</v>
      </c>
      <c r="X40" s="32">
        <f t="shared" si="6"/>
        <v>0</v>
      </c>
      <c r="Y40" s="31">
        <f t="shared" si="7"/>
        <v>237874</v>
      </c>
      <c r="Z40" s="33">
        <f t="shared" si="8"/>
        <v>0</v>
      </c>
    </row>
    <row r="41" spans="1:26" s="51" customFormat="1" ht="18" customHeight="1" x14ac:dyDescent="0.3">
      <c r="A41" s="48">
        <f t="shared" si="4"/>
        <v>33</v>
      </c>
      <c r="B41" s="48"/>
      <c r="C41" s="49"/>
      <c r="D41" s="49" t="s">
        <v>73</v>
      </c>
      <c r="E41" s="46" t="s">
        <v>49</v>
      </c>
      <c r="F41" s="47" t="s">
        <v>38</v>
      </c>
      <c r="G41" s="53" t="s">
        <v>74</v>
      </c>
      <c r="H41" s="48"/>
      <c r="I41" s="48"/>
      <c r="J41" s="50" t="s">
        <v>90</v>
      </c>
      <c r="K41" s="31">
        <v>29421</v>
      </c>
      <c r="L41" s="32">
        <v>0.5</v>
      </c>
      <c r="M41" s="31">
        <v>29409</v>
      </c>
      <c r="N41" s="32">
        <v>0.5</v>
      </c>
      <c r="O41" s="31"/>
      <c r="P41" s="32"/>
      <c r="Q41" s="31"/>
      <c r="R41" s="32"/>
      <c r="S41" s="31"/>
      <c r="T41" s="32"/>
      <c r="U41" s="31"/>
      <c r="V41" s="32"/>
      <c r="W41" s="31">
        <f t="shared" si="5"/>
        <v>29421</v>
      </c>
      <c r="X41" s="32">
        <f t="shared" si="6"/>
        <v>0.5</v>
      </c>
      <c r="Y41" s="31">
        <f t="shared" si="7"/>
        <v>29409</v>
      </c>
      <c r="Z41" s="33">
        <f t="shared" si="8"/>
        <v>0.5</v>
      </c>
    </row>
    <row r="42" spans="1:26" s="51" customFormat="1" ht="18" customHeight="1" x14ac:dyDescent="0.3">
      <c r="A42" s="48">
        <f t="shared" si="4"/>
        <v>34</v>
      </c>
      <c r="B42" s="48"/>
      <c r="C42" s="49"/>
      <c r="D42" s="49" t="s">
        <v>65</v>
      </c>
      <c r="E42" s="46" t="s">
        <v>49</v>
      </c>
      <c r="F42" s="47" t="s">
        <v>38</v>
      </c>
      <c r="G42" s="46" t="s">
        <v>66</v>
      </c>
      <c r="H42" s="48" t="s">
        <v>18</v>
      </c>
      <c r="I42" s="48"/>
      <c r="J42" s="50" t="s">
        <v>59</v>
      </c>
      <c r="K42" s="31">
        <v>226940</v>
      </c>
      <c r="L42" s="32">
        <v>0</v>
      </c>
      <c r="M42" s="31">
        <v>237423</v>
      </c>
      <c r="N42" s="32">
        <v>0</v>
      </c>
      <c r="O42" s="31"/>
      <c r="P42" s="32"/>
      <c r="Q42" s="31"/>
      <c r="R42" s="32"/>
      <c r="S42" s="31"/>
      <c r="T42" s="32"/>
      <c r="U42" s="31"/>
      <c r="V42" s="32"/>
      <c r="W42" s="31">
        <f t="shared" si="5"/>
        <v>226940</v>
      </c>
      <c r="X42" s="32">
        <f t="shared" si="6"/>
        <v>0</v>
      </c>
      <c r="Y42" s="31">
        <f t="shared" si="7"/>
        <v>237423</v>
      </c>
      <c r="Z42" s="33">
        <f t="shared" si="8"/>
        <v>0</v>
      </c>
    </row>
    <row r="43" spans="1:26" s="51" customFormat="1" ht="18" customHeight="1" x14ac:dyDescent="0.3">
      <c r="A43" s="48">
        <f t="shared" si="4"/>
        <v>35</v>
      </c>
      <c r="B43" s="48">
        <v>1273</v>
      </c>
      <c r="C43" s="49"/>
      <c r="D43" s="49"/>
      <c r="E43" s="46" t="s">
        <v>49</v>
      </c>
      <c r="F43" s="47" t="s">
        <v>38</v>
      </c>
      <c r="G43" s="46" t="s">
        <v>47</v>
      </c>
      <c r="H43" s="48"/>
      <c r="I43" s="48"/>
      <c r="J43" s="50"/>
      <c r="K43" s="31">
        <v>15000</v>
      </c>
      <c r="L43" s="32">
        <v>0</v>
      </c>
      <c r="M43" s="31">
        <v>15000</v>
      </c>
      <c r="N43" s="32">
        <v>0</v>
      </c>
      <c r="O43" s="31"/>
      <c r="P43" s="32"/>
      <c r="Q43" s="31"/>
      <c r="R43" s="32"/>
      <c r="S43" s="31"/>
      <c r="T43" s="32"/>
      <c r="U43" s="31"/>
      <c r="V43" s="32"/>
      <c r="W43" s="31">
        <f t="shared" si="5"/>
        <v>15000</v>
      </c>
      <c r="X43" s="32">
        <f t="shared" si="6"/>
        <v>0</v>
      </c>
      <c r="Y43" s="31">
        <f t="shared" si="7"/>
        <v>15000</v>
      </c>
      <c r="Z43" s="33">
        <f t="shared" si="8"/>
        <v>0</v>
      </c>
    </row>
    <row r="44" spans="1:26" s="51" customFormat="1" ht="18" customHeight="1" x14ac:dyDescent="0.3">
      <c r="A44" s="48">
        <f t="shared" si="4"/>
        <v>36</v>
      </c>
      <c r="B44" s="48"/>
      <c r="C44" s="49"/>
      <c r="D44" s="49"/>
      <c r="E44" s="46" t="s">
        <v>127</v>
      </c>
      <c r="F44" s="47" t="s">
        <v>128</v>
      </c>
      <c r="G44" s="46" t="s">
        <v>129</v>
      </c>
      <c r="H44" s="48" t="s">
        <v>17</v>
      </c>
      <c r="I44" s="48"/>
      <c r="J44" s="50"/>
      <c r="K44" s="31"/>
      <c r="L44" s="32"/>
      <c r="M44" s="31"/>
      <c r="N44" s="32"/>
      <c r="O44" s="31">
        <v>2049426</v>
      </c>
      <c r="P44" s="32">
        <v>0</v>
      </c>
      <c r="Q44" s="31">
        <v>2049426</v>
      </c>
      <c r="R44" s="32">
        <v>0</v>
      </c>
      <c r="S44" s="31"/>
      <c r="T44" s="32"/>
      <c r="U44" s="31"/>
      <c r="V44" s="32"/>
      <c r="W44" s="31">
        <f t="shared" si="5"/>
        <v>2049426</v>
      </c>
      <c r="X44" s="32">
        <f t="shared" si="6"/>
        <v>0</v>
      </c>
      <c r="Y44" s="31">
        <f t="shared" si="7"/>
        <v>2049426</v>
      </c>
      <c r="Z44" s="33">
        <f t="shared" si="8"/>
        <v>0</v>
      </c>
    </row>
    <row r="45" spans="1:26" s="51" customFormat="1" ht="18" customHeight="1" x14ac:dyDescent="0.3">
      <c r="A45" s="48">
        <f t="shared" si="4"/>
        <v>37</v>
      </c>
      <c r="B45" s="48"/>
      <c r="C45" s="49"/>
      <c r="D45" s="49"/>
      <c r="E45" s="46" t="s">
        <v>114</v>
      </c>
      <c r="F45" s="47" t="s">
        <v>115</v>
      </c>
      <c r="G45" s="46" t="s">
        <v>116</v>
      </c>
      <c r="H45" s="48" t="s">
        <v>18</v>
      </c>
      <c r="I45" s="48" t="s">
        <v>117</v>
      </c>
      <c r="J45" s="50" t="s">
        <v>118</v>
      </c>
      <c r="K45" s="31"/>
      <c r="L45" s="32"/>
      <c r="M45" s="31"/>
      <c r="N45" s="32"/>
      <c r="O45" s="31">
        <v>157272</v>
      </c>
      <c r="P45" s="32">
        <v>0</v>
      </c>
      <c r="Q45" s="31">
        <v>35044</v>
      </c>
      <c r="R45" s="32">
        <v>0</v>
      </c>
      <c r="S45" s="31"/>
      <c r="T45" s="32"/>
      <c r="U45" s="31"/>
      <c r="V45" s="32"/>
      <c r="W45" s="31">
        <f t="shared" si="5"/>
        <v>157272</v>
      </c>
      <c r="X45" s="32">
        <f t="shared" si="6"/>
        <v>0</v>
      </c>
      <c r="Y45" s="31">
        <f t="shared" si="7"/>
        <v>35044</v>
      </c>
      <c r="Z45" s="33">
        <f t="shared" si="8"/>
        <v>0</v>
      </c>
    </row>
    <row r="46" spans="1:26" s="51" customFormat="1" ht="18" customHeight="1" x14ac:dyDescent="0.3">
      <c r="A46" s="48">
        <f t="shared" si="4"/>
        <v>38</v>
      </c>
      <c r="B46" s="48"/>
      <c r="C46" s="49"/>
      <c r="D46" s="49"/>
      <c r="E46" s="46" t="s">
        <v>140</v>
      </c>
      <c r="F46" s="47" t="s">
        <v>141</v>
      </c>
      <c r="G46" s="46" t="s">
        <v>142</v>
      </c>
      <c r="H46" s="48"/>
      <c r="I46" s="48"/>
      <c r="J46" s="50"/>
      <c r="K46" s="31">
        <v>3268715</v>
      </c>
      <c r="L46" s="32">
        <v>0</v>
      </c>
      <c r="M46" s="31">
        <v>3268715</v>
      </c>
      <c r="N46" s="32">
        <v>0</v>
      </c>
      <c r="O46" s="31"/>
      <c r="P46" s="32"/>
      <c r="Q46" s="31"/>
      <c r="R46" s="32"/>
      <c r="S46" s="31"/>
      <c r="T46" s="32"/>
      <c r="U46" s="31"/>
      <c r="V46" s="32"/>
      <c r="W46" s="31">
        <f t="shared" si="5"/>
        <v>3268715</v>
      </c>
      <c r="X46" s="32">
        <f t="shared" si="6"/>
        <v>0</v>
      </c>
      <c r="Y46" s="31">
        <f t="shared" si="7"/>
        <v>3268715</v>
      </c>
      <c r="Z46" s="33">
        <f t="shared" si="8"/>
        <v>0</v>
      </c>
    </row>
    <row r="47" spans="1:26" s="51" customFormat="1" ht="18" customHeight="1" x14ac:dyDescent="0.3">
      <c r="A47" s="48">
        <f t="shared" si="4"/>
        <v>39</v>
      </c>
      <c r="B47" s="48"/>
      <c r="C47" s="49"/>
      <c r="D47" s="49" t="s">
        <v>72</v>
      </c>
      <c r="E47" s="46" t="s">
        <v>19</v>
      </c>
      <c r="F47" s="47" t="s">
        <v>20</v>
      </c>
      <c r="G47" s="46" t="s">
        <v>130</v>
      </c>
      <c r="H47" s="48" t="s">
        <v>18</v>
      </c>
      <c r="I47" s="48" t="s">
        <v>59</v>
      </c>
      <c r="J47" s="50" t="s">
        <v>59</v>
      </c>
      <c r="K47" s="31"/>
      <c r="L47" s="32"/>
      <c r="M47" s="31">
        <v>339135</v>
      </c>
      <c r="N47" s="32">
        <v>4</v>
      </c>
      <c r="O47" s="31">
        <v>441920</v>
      </c>
      <c r="P47" s="32">
        <v>4</v>
      </c>
      <c r="Q47" s="31">
        <v>115731</v>
      </c>
      <c r="R47" s="32">
        <v>0</v>
      </c>
      <c r="S47" s="31"/>
      <c r="T47" s="32"/>
      <c r="U47" s="31"/>
      <c r="V47" s="32"/>
      <c r="W47" s="31">
        <f t="shared" si="5"/>
        <v>441920</v>
      </c>
      <c r="X47" s="32">
        <f t="shared" si="6"/>
        <v>4</v>
      </c>
      <c r="Y47" s="31">
        <f t="shared" si="7"/>
        <v>454866</v>
      </c>
      <c r="Z47" s="33">
        <f t="shared" si="8"/>
        <v>4</v>
      </c>
    </row>
    <row r="48" spans="1:26" s="51" customFormat="1" ht="18" customHeight="1" x14ac:dyDescent="0.3">
      <c r="A48" s="48">
        <f t="shared" si="4"/>
        <v>40</v>
      </c>
      <c r="B48" s="48"/>
      <c r="C48" s="49"/>
      <c r="D48" s="49"/>
      <c r="E48" s="46" t="s">
        <v>19</v>
      </c>
      <c r="F48" s="47" t="s">
        <v>20</v>
      </c>
      <c r="G48" s="46" t="s">
        <v>143</v>
      </c>
      <c r="H48" s="48"/>
      <c r="I48" s="48"/>
      <c r="J48" s="50"/>
      <c r="K48" s="31">
        <v>1500000</v>
      </c>
      <c r="L48" s="32">
        <v>0</v>
      </c>
      <c r="M48" s="31">
        <v>1500000</v>
      </c>
      <c r="N48" s="32">
        <v>0</v>
      </c>
      <c r="O48" s="31"/>
      <c r="P48" s="32"/>
      <c r="Q48" s="31"/>
      <c r="R48" s="32"/>
      <c r="S48" s="31"/>
      <c r="T48" s="32"/>
      <c r="U48" s="31"/>
      <c r="V48" s="32"/>
      <c r="W48" s="31">
        <f t="shared" si="5"/>
        <v>1500000</v>
      </c>
      <c r="X48" s="32">
        <f t="shared" si="6"/>
        <v>0</v>
      </c>
      <c r="Y48" s="31">
        <f t="shared" si="7"/>
        <v>1500000</v>
      </c>
      <c r="Z48" s="33">
        <f t="shared" si="8"/>
        <v>0</v>
      </c>
    </row>
    <row r="49" spans="1:26" s="51" customFormat="1" ht="18" customHeight="1" x14ac:dyDescent="0.3">
      <c r="A49" s="48">
        <f t="shared" si="4"/>
        <v>41</v>
      </c>
      <c r="B49" s="48"/>
      <c r="C49" s="49"/>
      <c r="D49" s="49" t="s">
        <v>85</v>
      </c>
      <c r="E49" s="46" t="s">
        <v>76</v>
      </c>
      <c r="F49" s="47" t="s">
        <v>27</v>
      </c>
      <c r="G49" s="46" t="s">
        <v>80</v>
      </c>
      <c r="H49" s="48" t="s">
        <v>17</v>
      </c>
      <c r="I49" s="48"/>
      <c r="J49" s="50"/>
      <c r="K49" s="31">
        <v>190000</v>
      </c>
      <c r="L49" s="32">
        <v>0</v>
      </c>
      <c r="M49" s="31">
        <v>190000</v>
      </c>
      <c r="N49" s="32">
        <v>0</v>
      </c>
      <c r="O49" s="31"/>
      <c r="P49" s="32"/>
      <c r="Q49" s="31"/>
      <c r="R49" s="32"/>
      <c r="S49" s="31"/>
      <c r="T49" s="32"/>
      <c r="U49" s="31"/>
      <c r="V49" s="32"/>
      <c r="W49" s="31">
        <f t="shared" si="5"/>
        <v>190000</v>
      </c>
      <c r="X49" s="32">
        <f t="shared" si="6"/>
        <v>0</v>
      </c>
      <c r="Y49" s="31">
        <f t="shared" si="7"/>
        <v>190000</v>
      </c>
      <c r="Z49" s="33">
        <f t="shared" si="8"/>
        <v>0</v>
      </c>
    </row>
    <row r="50" spans="1:26" s="51" customFormat="1" ht="18" customHeight="1" x14ac:dyDescent="0.3">
      <c r="A50" s="48">
        <f t="shared" si="4"/>
        <v>42</v>
      </c>
      <c r="B50" s="48"/>
      <c r="C50" s="49"/>
      <c r="D50" s="49" t="s">
        <v>25</v>
      </c>
      <c r="E50" s="46" t="s">
        <v>26</v>
      </c>
      <c r="F50" s="47" t="s">
        <v>27</v>
      </c>
      <c r="G50" s="46" t="s">
        <v>28</v>
      </c>
      <c r="H50" s="48" t="s">
        <v>17</v>
      </c>
      <c r="I50" s="48"/>
      <c r="J50" s="50"/>
      <c r="K50" s="31">
        <v>119918</v>
      </c>
      <c r="L50" s="32">
        <v>0</v>
      </c>
      <c r="M50" s="31">
        <v>119918</v>
      </c>
      <c r="N50" s="32">
        <v>0</v>
      </c>
      <c r="O50" s="31"/>
      <c r="P50" s="32"/>
      <c r="Q50" s="31"/>
      <c r="R50" s="32"/>
      <c r="S50" s="31"/>
      <c r="T50" s="32"/>
      <c r="U50" s="31"/>
      <c r="V50" s="32"/>
      <c r="W50" s="31">
        <f t="shared" si="5"/>
        <v>119918</v>
      </c>
      <c r="X50" s="32">
        <f t="shared" si="6"/>
        <v>0</v>
      </c>
      <c r="Y50" s="31">
        <f t="shared" si="7"/>
        <v>119918</v>
      </c>
      <c r="Z50" s="33">
        <f t="shared" si="8"/>
        <v>0</v>
      </c>
    </row>
    <row r="51" spans="1:26" s="51" customFormat="1" ht="18" customHeight="1" x14ac:dyDescent="0.3">
      <c r="A51" s="48">
        <f t="shared" si="4"/>
        <v>43</v>
      </c>
      <c r="B51" s="48"/>
      <c r="C51" s="49"/>
      <c r="D51" s="49" t="s">
        <v>50</v>
      </c>
      <c r="E51" s="46" t="s">
        <v>26</v>
      </c>
      <c r="F51" s="47" t="s">
        <v>27</v>
      </c>
      <c r="G51" s="46" t="s">
        <v>51</v>
      </c>
      <c r="H51" s="48" t="s">
        <v>17</v>
      </c>
      <c r="I51" s="48"/>
      <c r="J51" s="50"/>
      <c r="K51" s="31">
        <v>45000</v>
      </c>
      <c r="L51" s="32">
        <v>0</v>
      </c>
      <c r="M51" s="31"/>
      <c r="N51" s="32"/>
      <c r="O51" s="31"/>
      <c r="P51" s="32"/>
      <c r="Q51" s="31"/>
      <c r="R51" s="32"/>
      <c r="S51" s="31"/>
      <c r="T51" s="32"/>
      <c r="U51" s="31"/>
      <c r="V51" s="32"/>
      <c r="W51" s="31">
        <f t="shared" si="5"/>
        <v>45000</v>
      </c>
      <c r="X51" s="32">
        <f t="shared" si="6"/>
        <v>0</v>
      </c>
      <c r="Y51" s="31">
        <f t="shared" si="7"/>
        <v>0</v>
      </c>
      <c r="Z51" s="33">
        <f t="shared" si="8"/>
        <v>0</v>
      </c>
    </row>
    <row r="52" spans="1:26" s="51" customFormat="1" ht="18" customHeight="1" x14ac:dyDescent="0.3">
      <c r="A52" s="48">
        <f t="shared" si="4"/>
        <v>44</v>
      </c>
      <c r="B52" s="48"/>
      <c r="C52" s="49"/>
      <c r="D52" s="49"/>
      <c r="E52" s="46" t="s">
        <v>104</v>
      </c>
      <c r="F52" s="47" t="s">
        <v>105</v>
      </c>
      <c r="G52" s="46" t="s">
        <v>106</v>
      </c>
      <c r="H52" s="48" t="s">
        <v>17</v>
      </c>
      <c r="I52" s="48"/>
      <c r="J52" s="50"/>
      <c r="K52" s="31"/>
      <c r="L52" s="32"/>
      <c r="M52" s="31"/>
      <c r="N52" s="32"/>
      <c r="O52" s="31">
        <v>17000000</v>
      </c>
      <c r="P52" s="32">
        <v>0</v>
      </c>
      <c r="Q52" s="31">
        <v>17000000</v>
      </c>
      <c r="R52" s="32">
        <v>0</v>
      </c>
      <c r="S52" s="31"/>
      <c r="T52" s="32"/>
      <c r="U52" s="31"/>
      <c r="V52" s="32"/>
      <c r="W52" s="31">
        <f t="shared" si="5"/>
        <v>17000000</v>
      </c>
      <c r="X52" s="32">
        <f t="shared" si="6"/>
        <v>0</v>
      </c>
      <c r="Y52" s="31">
        <f t="shared" si="7"/>
        <v>17000000</v>
      </c>
      <c r="Z52" s="33">
        <f t="shared" si="8"/>
        <v>0</v>
      </c>
    </row>
    <row r="53" spans="1:26" s="51" customFormat="1" ht="18" customHeight="1" x14ac:dyDescent="0.3">
      <c r="A53" s="48">
        <f t="shared" si="4"/>
        <v>45</v>
      </c>
      <c r="B53" s="48"/>
      <c r="C53" s="49"/>
      <c r="D53" s="49"/>
      <c r="E53" s="46" t="s">
        <v>104</v>
      </c>
      <c r="F53" s="47" t="s">
        <v>105</v>
      </c>
      <c r="G53" s="46" t="s">
        <v>107</v>
      </c>
      <c r="H53" s="48" t="s">
        <v>108</v>
      </c>
      <c r="I53" s="48" t="s">
        <v>109</v>
      </c>
      <c r="J53" s="50" t="s">
        <v>110</v>
      </c>
      <c r="K53" s="31"/>
      <c r="L53" s="32"/>
      <c r="M53" s="31"/>
      <c r="N53" s="32"/>
      <c r="O53" s="31">
        <v>14258</v>
      </c>
      <c r="P53" s="32">
        <v>0</v>
      </c>
      <c r="Q53" s="31">
        <v>8287</v>
      </c>
      <c r="R53" s="32">
        <v>0</v>
      </c>
      <c r="S53" s="31"/>
      <c r="T53" s="32"/>
      <c r="U53" s="31"/>
      <c r="V53" s="32"/>
      <c r="W53" s="31">
        <f t="shared" si="5"/>
        <v>14258</v>
      </c>
      <c r="X53" s="32">
        <f t="shared" si="6"/>
        <v>0</v>
      </c>
      <c r="Y53" s="31">
        <f t="shared" si="7"/>
        <v>8287</v>
      </c>
      <c r="Z53" s="33">
        <f t="shared" si="8"/>
        <v>0</v>
      </c>
    </row>
    <row r="54" spans="1:26" s="51" customFormat="1" ht="18" customHeight="1" x14ac:dyDescent="0.3">
      <c r="A54" s="48">
        <f t="shared" si="4"/>
        <v>46</v>
      </c>
      <c r="B54" s="48"/>
      <c r="C54" s="49"/>
      <c r="D54" s="49"/>
      <c r="E54" s="46" t="s">
        <v>101</v>
      </c>
      <c r="F54" s="47" t="s">
        <v>102</v>
      </c>
      <c r="G54" s="46" t="s">
        <v>103</v>
      </c>
      <c r="H54" s="48" t="s">
        <v>17</v>
      </c>
      <c r="I54" s="48"/>
      <c r="J54" s="50"/>
      <c r="K54" s="31"/>
      <c r="L54" s="32"/>
      <c r="M54" s="31"/>
      <c r="N54" s="32"/>
      <c r="O54" s="31">
        <v>4657791</v>
      </c>
      <c r="P54" s="32">
        <v>0</v>
      </c>
      <c r="Q54" s="31">
        <v>66417</v>
      </c>
      <c r="R54" s="32">
        <v>0</v>
      </c>
      <c r="S54" s="31"/>
      <c r="T54" s="32"/>
      <c r="U54" s="31"/>
      <c r="V54" s="32"/>
      <c r="W54" s="31">
        <f t="shared" si="5"/>
        <v>4657791</v>
      </c>
      <c r="X54" s="32">
        <f t="shared" si="6"/>
        <v>0</v>
      </c>
      <c r="Y54" s="31">
        <f t="shared" si="7"/>
        <v>66417</v>
      </c>
      <c r="Z54" s="33">
        <f t="shared" si="8"/>
        <v>0</v>
      </c>
    </row>
    <row r="55" spans="1:26" s="51" customFormat="1" ht="18" customHeight="1" x14ac:dyDescent="0.3">
      <c r="A55" s="48">
        <f t="shared" si="4"/>
        <v>47</v>
      </c>
      <c r="B55" s="48"/>
      <c r="C55" s="49"/>
      <c r="D55" s="49"/>
      <c r="E55" s="46"/>
      <c r="F55" s="47"/>
      <c r="G55" s="46"/>
      <c r="H55" s="48"/>
      <c r="I55" s="48"/>
      <c r="J55" s="50"/>
      <c r="K55" s="31"/>
      <c r="L55" s="32"/>
      <c r="M55" s="31"/>
      <c r="N55" s="32"/>
      <c r="O55" s="31"/>
      <c r="P55" s="32"/>
      <c r="Q55" s="31"/>
      <c r="R55" s="32"/>
      <c r="S55" s="31"/>
      <c r="T55" s="32"/>
      <c r="U55" s="31"/>
      <c r="V55" s="32"/>
      <c r="W55" s="31"/>
      <c r="X55" s="32"/>
      <c r="Y55" s="31"/>
      <c r="Z55" s="33"/>
    </row>
    <row r="56" spans="1:26" s="42" customFormat="1" ht="18" customHeight="1" x14ac:dyDescent="0.3">
      <c r="A56" s="48">
        <f t="shared" si="4"/>
        <v>48</v>
      </c>
      <c r="B56" s="38"/>
      <c r="C56" s="34"/>
      <c r="D56" s="35"/>
      <c r="E56" s="36" t="s">
        <v>145</v>
      </c>
      <c r="F56" s="37"/>
      <c r="G56" s="36"/>
      <c r="H56" s="38"/>
      <c r="I56" s="38"/>
      <c r="J56" s="39"/>
      <c r="K56" s="40">
        <f t="shared" ref="K56:Z56" si="9">SUM(K9:K55)</f>
        <v>29552196</v>
      </c>
      <c r="L56" s="41">
        <f t="shared" si="9"/>
        <v>1.5</v>
      </c>
      <c r="M56" s="40">
        <f t="shared" si="9"/>
        <v>16135613</v>
      </c>
      <c r="N56" s="41">
        <f t="shared" si="9"/>
        <v>5.5</v>
      </c>
      <c r="O56" s="40">
        <f t="shared" si="9"/>
        <v>32560107</v>
      </c>
      <c r="P56" s="41">
        <f t="shared" si="9"/>
        <v>4</v>
      </c>
      <c r="Q56" s="40">
        <f t="shared" si="9"/>
        <v>26959271</v>
      </c>
      <c r="R56" s="41">
        <f t="shared" si="9"/>
        <v>0</v>
      </c>
      <c r="S56" s="40">
        <f t="shared" si="9"/>
        <v>1670729</v>
      </c>
      <c r="T56" s="41">
        <f t="shared" si="9"/>
        <v>0</v>
      </c>
      <c r="U56" s="40">
        <f t="shared" si="9"/>
        <v>1916321</v>
      </c>
      <c r="V56" s="41">
        <f t="shared" si="9"/>
        <v>0</v>
      </c>
      <c r="W56" s="40">
        <f t="shared" si="9"/>
        <v>63783032</v>
      </c>
      <c r="X56" s="41">
        <f t="shared" si="9"/>
        <v>5.5</v>
      </c>
      <c r="Y56" s="40">
        <f t="shared" si="9"/>
        <v>45011205</v>
      </c>
      <c r="Z56" s="52">
        <f t="shared" si="9"/>
        <v>5.5</v>
      </c>
    </row>
    <row r="57" spans="1:26" x14ac:dyDescent="0.3">
      <c r="A57" s="43"/>
      <c r="B57" s="44"/>
      <c r="L57" s="11"/>
      <c r="N57" s="11"/>
      <c r="P57" s="11"/>
      <c r="R57" s="11"/>
      <c r="T57" s="11"/>
      <c r="V57" s="11"/>
      <c r="X57" s="11"/>
      <c r="Z57" s="11"/>
    </row>
    <row r="58" spans="1:26" x14ac:dyDescent="0.3">
      <c r="A58" s="45"/>
      <c r="B58"/>
      <c r="P58" s="11"/>
    </row>
    <row r="59" spans="1:26" s="11" customFormat="1" x14ac:dyDescent="0.3">
      <c r="A59" s="45"/>
      <c r="B59"/>
      <c r="C59" s="9"/>
      <c r="D59" s="9"/>
      <c r="E59" s="57" t="s">
        <v>153</v>
      </c>
      <c r="F59" s="9"/>
      <c r="G59" s="10"/>
      <c r="H59" s="10"/>
      <c r="I59" s="10"/>
      <c r="J59" s="10"/>
      <c r="L59" s="12"/>
      <c r="N59" s="12"/>
      <c r="R59" s="12"/>
      <c r="T59" s="12"/>
      <c r="V59" s="12"/>
      <c r="X59" s="13"/>
      <c r="Z59" s="12"/>
    </row>
    <row r="60" spans="1:26" s="11" customFormat="1" x14ac:dyDescent="0.3">
      <c r="A60" s="45"/>
      <c r="B60"/>
      <c r="C60" s="9"/>
      <c r="D60" s="9"/>
      <c r="E60" s="56" t="s">
        <v>146</v>
      </c>
      <c r="F60" s="9"/>
      <c r="G60" s="10"/>
      <c r="H60" s="10"/>
      <c r="I60" s="10"/>
      <c r="J60" s="10"/>
      <c r="L60" s="12"/>
      <c r="N60" s="12"/>
      <c r="R60" s="12"/>
      <c r="T60" s="12"/>
      <c r="V60" s="12"/>
      <c r="X60" s="13"/>
      <c r="Z60" s="12"/>
    </row>
    <row r="61" spans="1:26" s="11" customFormat="1" x14ac:dyDescent="0.3">
      <c r="A61" s="45"/>
      <c r="B61"/>
      <c r="C61" s="9"/>
      <c r="D61" s="9"/>
      <c r="E61" s="56" t="s">
        <v>147</v>
      </c>
      <c r="F61" s="9"/>
      <c r="G61" s="10"/>
      <c r="H61" s="10"/>
      <c r="I61" s="10"/>
      <c r="J61" s="10"/>
      <c r="L61" s="12"/>
      <c r="N61" s="12"/>
      <c r="R61" s="12"/>
      <c r="T61" s="12"/>
      <c r="V61" s="12"/>
      <c r="X61" s="13"/>
      <c r="Z61" s="12"/>
    </row>
    <row r="62" spans="1:26" s="11" customFormat="1" x14ac:dyDescent="0.3">
      <c r="A62" s="45"/>
      <c r="B62"/>
      <c r="C62" s="9"/>
      <c r="D62" s="9"/>
      <c r="E62" s="56" t="s">
        <v>148</v>
      </c>
      <c r="F62" s="9"/>
      <c r="G62" s="10"/>
      <c r="H62" s="10"/>
      <c r="I62" s="10"/>
      <c r="J62" s="10"/>
      <c r="L62" s="12"/>
      <c r="N62" s="12"/>
      <c r="R62" s="12"/>
      <c r="T62" s="12"/>
      <c r="V62" s="12"/>
      <c r="X62" s="13"/>
      <c r="Z62" s="12"/>
    </row>
    <row r="63" spans="1:26" s="11" customFormat="1" x14ac:dyDescent="0.3">
      <c r="A63" s="45"/>
      <c r="B63"/>
      <c r="C63" s="9"/>
      <c r="D63" s="9"/>
      <c r="E63" s="56" t="s">
        <v>151</v>
      </c>
      <c r="F63" s="9"/>
      <c r="G63" s="10"/>
      <c r="H63" s="10"/>
      <c r="I63" s="10"/>
      <c r="J63" s="10"/>
      <c r="L63" s="12"/>
      <c r="N63" s="12"/>
      <c r="R63" s="12"/>
      <c r="T63" s="12"/>
      <c r="V63" s="12"/>
      <c r="X63" s="13"/>
      <c r="Z63" s="12"/>
    </row>
    <row r="64" spans="1:26" x14ac:dyDescent="0.3">
      <c r="E64" s="56" t="s">
        <v>131</v>
      </c>
    </row>
    <row r="65" spans="1:26" s="11" customFormat="1" x14ac:dyDescent="0.3">
      <c r="A65" s="45"/>
      <c r="B65"/>
      <c r="C65" s="9"/>
      <c r="D65" s="9"/>
      <c r="E65" s="56" t="s">
        <v>149</v>
      </c>
      <c r="F65" s="9"/>
      <c r="G65" s="10"/>
      <c r="H65" s="10"/>
      <c r="I65" s="10"/>
      <c r="J65" s="10"/>
      <c r="L65" s="12"/>
      <c r="N65" s="12"/>
      <c r="R65" s="12"/>
      <c r="T65" s="12"/>
      <c r="V65" s="12"/>
      <c r="X65" s="13"/>
      <c r="Z65" s="12"/>
    </row>
    <row r="66" spans="1:26" s="11" customFormat="1" x14ac:dyDescent="0.3">
      <c r="A66" s="45"/>
      <c r="B66"/>
      <c r="C66" s="9"/>
      <c r="D66" s="9"/>
      <c r="E66" s="56" t="s">
        <v>150</v>
      </c>
      <c r="F66" s="9"/>
      <c r="G66" s="10"/>
      <c r="H66" s="10"/>
      <c r="I66" s="10"/>
      <c r="J66" s="10"/>
      <c r="L66" s="12"/>
      <c r="N66" s="12"/>
      <c r="R66" s="12"/>
      <c r="T66" s="12"/>
      <c r="V66" s="12"/>
      <c r="X66" s="13"/>
      <c r="Z66" s="12"/>
    </row>
    <row r="67" spans="1:26" x14ac:dyDescent="0.3">
      <c r="E67" s="56" t="s">
        <v>152</v>
      </c>
    </row>
  </sheetData>
  <sortState xmlns:xlrd2="http://schemas.microsoft.com/office/spreadsheetml/2017/richdata2" ref="A9:AD54">
    <sortCondition ref="E9:E54"/>
  </sortState>
  <printOptions horizontalCentered="1"/>
  <pageMargins left="0.25" right="0.25" top="0.44" bottom="0.22" header="0.3" footer="0.23"/>
  <pageSetup paperSize="5" scale="57" fitToHeight="0"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4DA4E59EE2A3489B758CE1584DBDB2" ma:contentTypeVersion="13" ma:contentTypeDescription="Create a new document." ma:contentTypeScope="" ma:versionID="6e93b7390a7170f3794d1039a57a91e8">
  <xsd:schema xmlns:xsd="http://www.w3.org/2001/XMLSchema" xmlns:xs="http://www.w3.org/2001/XMLSchema" xmlns:p="http://schemas.microsoft.com/office/2006/metadata/properties" xmlns:ns2="49a0e744-a89e-4f15-8f7d-aeae433da092" xmlns:ns3="b28a35e0-3751-4309-b642-07feb4d95695" targetNamespace="http://schemas.microsoft.com/office/2006/metadata/properties" ma:root="true" ma:fieldsID="ca5d4c3d25ca49fd267bec7e3f982961" ns2:_="" ns3:_="">
    <xsd:import namespace="49a0e744-a89e-4f15-8f7d-aeae433da092"/>
    <xsd:import namespace="b28a35e0-3751-4309-b642-07feb4d956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a0e744-a89e-4f15-8f7d-aeae433da0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e407dca-7e10-41d8-9780-494ed3966f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8a35e0-3751-4309-b642-07feb4d9569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6f5336ae-970f-4980-a2ec-ccd18ab46abc}" ma:internalName="TaxCatchAll" ma:showField="CatchAllData" ma:web="b28a35e0-3751-4309-b642-07feb4d956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9a0e744-a89e-4f15-8f7d-aeae433da092">
      <Terms xmlns="http://schemas.microsoft.com/office/infopath/2007/PartnerControls"/>
    </lcf76f155ced4ddcb4097134ff3c332f>
    <TaxCatchAll xmlns="b28a35e0-3751-4309-b642-07feb4d95695" xsi:nil="true"/>
  </documentManagement>
</p:properties>
</file>

<file path=customXml/itemProps1.xml><?xml version="1.0" encoding="utf-8"?>
<ds:datastoreItem xmlns:ds="http://schemas.openxmlformats.org/officeDocument/2006/customXml" ds:itemID="{61F64EEF-FDD3-4656-BB62-1AB9BBBFE786}"/>
</file>

<file path=customXml/itemProps2.xml><?xml version="1.0" encoding="utf-8"?>
<ds:datastoreItem xmlns:ds="http://schemas.openxmlformats.org/officeDocument/2006/customXml" ds:itemID="{4B9EE4E3-3780-4366-B045-A49CDF057C64}"/>
</file>

<file path=customXml/itemProps3.xml><?xml version="1.0" encoding="utf-8"?>
<ds:datastoreItem xmlns:ds="http://schemas.openxmlformats.org/officeDocument/2006/customXml" ds:itemID="{EA6A45A4-E32F-416A-BECA-AC3D173FA3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FY24-25 Biennial</vt:lpstr>
      <vt:lpstr>'FY24-25 Biennial'!Print_Area</vt:lpstr>
      <vt:lpstr>'FY24-25 Biennial'!Print_Titles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Denis, Nicole L</dc:creator>
  <cp:lastModifiedBy>Sarah Ferguson</cp:lastModifiedBy>
  <cp:lastPrinted>2023-03-27T16:21:00Z</cp:lastPrinted>
  <dcterms:created xsi:type="dcterms:W3CDTF">2022-10-24T03:46:48Z</dcterms:created>
  <dcterms:modified xsi:type="dcterms:W3CDTF">2023-07-12T18:43:21Z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0x010100EE4DA4E59EE2A3489B758CE1584DBDB2</vt:lpwstr>
  </property>
</Properties>
</file>